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ileytursak/Desktop/major and grad stuff/"/>
    </mc:Choice>
  </mc:AlternateContent>
  <xr:revisionPtr revIDLastSave="0" documentId="13_ncr:1_{6F47E2EB-7D9E-B241-9C19-C2EEF7D0CC15}" xr6:coauthVersionLast="47" xr6:coauthVersionMax="47" xr10:uidLastSave="{00000000-0000-0000-0000-000000000000}"/>
  <bookViews>
    <workbookView xWindow="60" yWindow="460" windowWidth="27400" windowHeight="16500" tabRatio="308" xr2:uid="{00000000-000D-0000-FFFF-FFFF00000000}"/>
  </bookViews>
  <sheets>
    <sheet name="MD" sheetId="1" r:id="rId1"/>
    <sheet name="DO" sheetId="2" r:id="rId2"/>
    <sheet name="DDS,DMD" sheetId="3" r:id="rId3"/>
  </sheets>
  <definedNames>
    <definedName name="_xlnm.Print_Area" localSheetId="2">'DDS,DMD'!$A$2:$F$37</definedName>
    <definedName name="_xlnm.Print_Area" localSheetId="1">DO!$A$2:$F$37</definedName>
    <definedName name="_xlnm.Print_Area" localSheetId="0">MD!$A$2:$F$43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3" l="1"/>
  <c r="D29" i="3"/>
  <c r="D28" i="3"/>
  <c r="D27" i="3"/>
  <c r="D26" i="3"/>
  <c r="D25" i="3"/>
  <c r="D24" i="3"/>
  <c r="H24" i="3" s="1"/>
  <c r="D23" i="3"/>
  <c r="D22" i="3"/>
  <c r="D21" i="3"/>
  <c r="D20" i="3"/>
  <c r="D19" i="3"/>
  <c r="D30" i="1"/>
  <c r="D29" i="1"/>
  <c r="D28" i="1"/>
  <c r="D27" i="1"/>
  <c r="D26" i="1"/>
  <c r="D25" i="1"/>
  <c r="D30" i="2"/>
  <c r="D29" i="2"/>
  <c r="D28" i="2"/>
  <c r="D27" i="2"/>
  <c r="D26" i="2"/>
  <c r="D25" i="2"/>
  <c r="D24" i="2"/>
  <c r="D23" i="2"/>
  <c r="D22" i="2"/>
  <c r="D21" i="2"/>
  <c r="D20" i="2"/>
  <c r="D19" i="2"/>
  <c r="H26" i="3"/>
  <c r="D42" i="1"/>
  <c r="D41" i="1"/>
  <c r="D40" i="1"/>
  <c r="D39" i="1"/>
  <c r="D38" i="1"/>
  <c r="D18" i="3"/>
  <c r="D17" i="3"/>
  <c r="G17" i="3" s="1"/>
  <c r="D16" i="3"/>
  <c r="D15" i="3"/>
  <c r="D14" i="3"/>
  <c r="D13" i="3"/>
  <c r="D12" i="3"/>
  <c r="D11" i="3"/>
  <c r="D10" i="3"/>
  <c r="D9" i="3"/>
  <c r="G9" i="3" s="1"/>
  <c r="D8" i="3"/>
  <c r="D7" i="3"/>
  <c r="D6" i="3"/>
  <c r="H6" i="3" s="1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18" i="1"/>
  <c r="D17" i="1"/>
  <c r="D16" i="1"/>
  <c r="D15" i="1"/>
  <c r="D14" i="1"/>
  <c r="D13" i="1"/>
  <c r="D12" i="1"/>
  <c r="D11" i="1"/>
  <c r="F36" i="3"/>
  <c r="F35" i="3"/>
  <c r="F34" i="3"/>
  <c r="F33" i="3"/>
  <c r="F32" i="3"/>
  <c r="F31" i="3"/>
  <c r="F30" i="3"/>
  <c r="F29" i="3"/>
  <c r="F28" i="3"/>
  <c r="F27" i="3"/>
  <c r="F26" i="3"/>
  <c r="G26" i="3" s="1"/>
  <c r="F25" i="3"/>
  <c r="F24" i="3"/>
  <c r="F23" i="3"/>
  <c r="F22" i="3"/>
  <c r="F21" i="3"/>
  <c r="F20" i="3"/>
  <c r="F19" i="3"/>
  <c r="F18" i="3"/>
  <c r="F17" i="3"/>
  <c r="F16" i="3"/>
  <c r="G16" i="3" s="1"/>
  <c r="F15" i="3"/>
  <c r="F14" i="3"/>
  <c r="G14" i="3" s="1"/>
  <c r="F13" i="3"/>
  <c r="F12" i="3"/>
  <c r="G12" i="3" s="1"/>
  <c r="F11" i="3"/>
  <c r="F10" i="3"/>
  <c r="G10" i="3" s="1"/>
  <c r="F9" i="3"/>
  <c r="F8" i="3"/>
  <c r="G8" i="3" s="1"/>
  <c r="F7" i="3"/>
  <c r="F6" i="3"/>
  <c r="D36" i="3"/>
  <c r="H35" i="3"/>
  <c r="D35" i="3"/>
  <c r="G35" i="3" s="1"/>
  <c r="H34" i="3"/>
  <c r="D34" i="3"/>
  <c r="H33" i="3"/>
  <c r="D33" i="3"/>
  <c r="H32" i="3"/>
  <c r="D32" i="3"/>
  <c r="H31" i="3"/>
  <c r="D31" i="3"/>
  <c r="G31" i="3" s="1"/>
  <c r="H30" i="3"/>
  <c r="H29" i="3"/>
  <c r="G29" i="3"/>
  <c r="H28" i="3"/>
  <c r="H27" i="3"/>
  <c r="G27" i="3"/>
  <c r="H25" i="3"/>
  <c r="G25" i="3"/>
  <c r="G24" i="3"/>
  <c r="H23" i="3"/>
  <c r="G23" i="3"/>
  <c r="H18" i="3"/>
  <c r="H17" i="3"/>
  <c r="H16" i="3"/>
  <c r="H15" i="3"/>
  <c r="H14" i="3"/>
  <c r="H13" i="3"/>
  <c r="H12" i="3"/>
  <c r="H11" i="3"/>
  <c r="H10" i="3"/>
  <c r="H8" i="3"/>
  <c r="F36" i="2"/>
  <c r="D36" i="2"/>
  <c r="F35" i="2"/>
  <c r="D35" i="2"/>
  <c r="F34" i="2"/>
  <c r="D34" i="2"/>
  <c r="F33" i="2"/>
  <c r="D33" i="2"/>
  <c r="F32" i="2"/>
  <c r="D32" i="2"/>
  <c r="F31" i="2"/>
  <c r="D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G15" i="2" s="1"/>
  <c r="F14" i="2"/>
  <c r="F13" i="2"/>
  <c r="G13" i="2" s="1"/>
  <c r="F12" i="2"/>
  <c r="F11" i="2"/>
  <c r="G11" i="2"/>
  <c r="F10" i="2"/>
  <c r="F9" i="2"/>
  <c r="G9" i="2" s="1"/>
  <c r="F8" i="2"/>
  <c r="F7" i="2"/>
  <c r="G7" i="2" s="1"/>
  <c r="F6" i="2"/>
  <c r="G33" i="3" l="1"/>
  <c r="G15" i="3"/>
  <c r="G11" i="3"/>
  <c r="G28" i="3"/>
  <c r="H9" i="3"/>
  <c r="G13" i="3"/>
  <c r="G30" i="3"/>
  <c r="G32" i="3"/>
  <c r="G34" i="3"/>
  <c r="G36" i="3"/>
  <c r="G18" i="3"/>
  <c r="G22" i="3"/>
  <c r="H22" i="3"/>
  <c r="G7" i="3"/>
  <c r="H7" i="3"/>
  <c r="G21" i="3"/>
  <c r="G20" i="3"/>
  <c r="H21" i="3"/>
  <c r="H20" i="3"/>
  <c r="G19" i="3"/>
  <c r="H19" i="3"/>
  <c r="G6" i="3"/>
  <c r="H36" i="3"/>
  <c r="G17" i="2"/>
  <c r="G19" i="2"/>
  <c r="G21" i="2"/>
  <c r="G23" i="2"/>
  <c r="G25" i="2"/>
  <c r="G27" i="2"/>
  <c r="G29" i="2"/>
  <c r="G31" i="2"/>
  <c r="G33" i="2"/>
  <c r="G35" i="2"/>
  <c r="H7" i="2"/>
  <c r="H9" i="2"/>
  <c r="H11" i="2"/>
  <c r="H13" i="2"/>
  <c r="H15" i="2"/>
  <c r="H17" i="2"/>
  <c r="H19" i="2"/>
  <c r="H21" i="2"/>
  <c r="H23" i="2"/>
  <c r="H25" i="2"/>
  <c r="H27" i="2"/>
  <c r="H29" i="2"/>
  <c r="H31" i="2"/>
  <c r="H33" i="2"/>
  <c r="H35" i="2"/>
  <c r="G6" i="2"/>
  <c r="H6" i="2"/>
  <c r="G8" i="2"/>
  <c r="H8" i="2"/>
  <c r="G10" i="2"/>
  <c r="H10" i="2"/>
  <c r="G12" i="2"/>
  <c r="H12" i="2"/>
  <c r="G14" i="2"/>
  <c r="H14" i="2"/>
  <c r="G16" i="2"/>
  <c r="H16" i="2"/>
  <c r="G18" i="2"/>
  <c r="H18" i="2"/>
  <c r="G20" i="2"/>
  <c r="H20" i="2"/>
  <c r="G22" i="2"/>
  <c r="H22" i="2"/>
  <c r="G24" i="2"/>
  <c r="H24" i="2"/>
  <c r="G26" i="2"/>
  <c r="H26" i="2"/>
  <c r="G28" i="2"/>
  <c r="H28" i="2"/>
  <c r="G30" i="2"/>
  <c r="H30" i="2"/>
  <c r="G32" i="2"/>
  <c r="H32" i="2"/>
  <c r="G34" i="2"/>
  <c r="H34" i="2"/>
  <c r="G36" i="2"/>
  <c r="H36" i="2"/>
  <c r="H31" i="1"/>
  <c r="H7" i="1"/>
  <c r="H6" i="1"/>
  <c r="F36" i="1"/>
  <c r="D36" i="1"/>
  <c r="H36" i="1" s="1"/>
  <c r="F35" i="1"/>
  <c r="D35" i="1"/>
  <c r="H35" i="1" s="1"/>
  <c r="H34" i="1"/>
  <c r="H33" i="1"/>
  <c r="H32" i="1"/>
  <c r="F42" i="1"/>
  <c r="H42" i="1"/>
  <c r="F41" i="1"/>
  <c r="H41" i="1"/>
  <c r="F40" i="1"/>
  <c r="H40" i="1"/>
  <c r="F39" i="1"/>
  <c r="H39" i="1"/>
  <c r="F38" i="1"/>
  <c r="H38" i="1"/>
  <c r="F30" i="1"/>
  <c r="F29" i="1"/>
  <c r="F28" i="1"/>
  <c r="F27" i="1"/>
  <c r="F26" i="1"/>
  <c r="F25" i="1"/>
  <c r="H23" i="1"/>
  <c r="H22" i="1"/>
  <c r="H20" i="1"/>
  <c r="H19" i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D3" i="3" l="1"/>
  <c r="E3" i="3"/>
  <c r="D3" i="2"/>
  <c r="E3" i="2"/>
  <c r="G26" i="1"/>
  <c r="G28" i="1"/>
  <c r="G30" i="1"/>
  <c r="H26" i="1"/>
  <c r="H28" i="1"/>
  <c r="H30" i="1"/>
  <c r="G24" i="1"/>
  <c r="G25" i="1"/>
  <c r="H25" i="1"/>
  <c r="G27" i="1"/>
  <c r="H27" i="1"/>
  <c r="G29" i="1"/>
  <c r="H29" i="1"/>
  <c r="G37" i="1"/>
  <c r="H12" i="1"/>
  <c r="H14" i="1"/>
  <c r="H16" i="1"/>
  <c r="H18" i="1"/>
  <c r="H13" i="1"/>
  <c r="H15" i="1"/>
  <c r="H17" i="1"/>
  <c r="H37" i="1"/>
  <c r="G21" i="1"/>
  <c r="H21" i="1"/>
  <c r="H24" i="1"/>
  <c r="G39" i="1"/>
  <c r="G23" i="1"/>
  <c r="G22" i="1"/>
  <c r="G20" i="1"/>
  <c r="G9" i="1"/>
  <c r="G8" i="1"/>
  <c r="G10" i="1"/>
  <c r="G6" i="1"/>
  <c r="G7" i="1"/>
  <c r="H8" i="1"/>
  <c r="H9" i="1"/>
  <c r="H10" i="1"/>
  <c r="H11" i="1"/>
  <c r="G19" i="1"/>
  <c r="G38" i="1"/>
  <c r="G40" i="1"/>
  <c r="G41" i="1"/>
  <c r="G42" i="1"/>
  <c r="G31" i="1"/>
  <c r="G32" i="1"/>
  <c r="G33" i="1"/>
  <c r="G34" i="1"/>
  <c r="G35" i="1"/>
  <c r="G36" i="1"/>
  <c r="F3" i="3" l="1"/>
  <c r="D3" i="1"/>
  <c r="E3" i="1"/>
  <c r="F3" i="2"/>
  <c r="F3" i="1" l="1"/>
</calcChain>
</file>

<file path=xl/sharedStrings.xml><?xml version="1.0" encoding="utf-8"?>
<sst xmlns="http://schemas.openxmlformats.org/spreadsheetml/2006/main" count="48" uniqueCount="24">
  <si>
    <t>Course</t>
  </si>
  <si>
    <t>AMCAS Weight</t>
  </si>
  <si>
    <t>Quality Points</t>
  </si>
  <si>
    <t>SH X1</t>
  </si>
  <si>
    <t xml:space="preserve"> </t>
  </si>
  <si>
    <t>Biology</t>
  </si>
  <si>
    <t>SH Sum:</t>
  </si>
  <si>
    <t>QP SUM:</t>
  </si>
  <si>
    <t>Chemistry</t>
  </si>
  <si>
    <t>Math</t>
  </si>
  <si>
    <t>Physics</t>
  </si>
  <si>
    <t>Science GPA</t>
  </si>
  <si>
    <t>Grade</t>
  </si>
  <si>
    <t>Credits</t>
  </si>
  <si>
    <t>AACOMAS Weight</t>
  </si>
  <si>
    <t xml:space="preserve">Physics </t>
  </si>
  <si>
    <t>and other</t>
  </si>
  <si>
    <t xml:space="preserve"> sciences</t>
  </si>
  <si>
    <t>AADSAS Weight</t>
  </si>
  <si>
    <t>BCP GPA</t>
  </si>
  <si>
    <t>MD</t>
  </si>
  <si>
    <t>DO</t>
  </si>
  <si>
    <t>DDS/DMD</t>
  </si>
  <si>
    <t>Click on a "course" cell to activate a drop down menu of subject courses.  Then assign your grade.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</si>
</sst>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6"/>
      <color rgb="FFFFFF00"/>
      <name val="Arial Black"/>
      <family val="2"/>
    </font>
    <font>
      <sz val="12"/>
      <color theme="1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5"/>
      <color theme="4" tint="0.79998168889431442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b/>
      <sz val="15"/>
      <color theme="4" tint="0.59999389629810485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sz val="15"/>
      <color theme="8" tint="0.79998168889431442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b/>
      <sz val="48"/>
      <color theme="3" tint="-0.249977111117893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color theme="4" tint="-0.499984740745262"/>
      <name val="Calibri"/>
      <family val="2"/>
      <scheme val="minor"/>
    </font>
    <font>
      <sz val="48"/>
      <color theme="4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/>
      <right style="thin">
        <color indexed="64"/>
      </right>
      <top style="thick">
        <color theme="4"/>
      </top>
      <bottom/>
      <diagonal/>
    </border>
    <border>
      <left/>
      <right style="thin">
        <color rgb="FF3F3F3F"/>
      </right>
      <top/>
      <bottom/>
      <diagonal/>
    </border>
    <border>
      <left/>
      <right style="thin">
        <color theme="4" tint="0.39997558519241921"/>
      </right>
      <top/>
      <bottom/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rgb="FF3F3F3F"/>
      </right>
      <top/>
      <bottom style="thin">
        <color theme="3" tint="0.39997558519241921"/>
      </bottom>
      <diagonal/>
    </border>
    <border>
      <left style="thin">
        <color theme="4" tint="0.39997558519241921"/>
      </left>
      <right style="thin">
        <color rgb="FF3F3F3F"/>
      </right>
      <top/>
      <bottom style="thin">
        <color theme="3" tint="0.39997558519241921"/>
      </bottom>
      <diagonal/>
    </border>
    <border>
      <left/>
      <right style="thick">
        <color theme="3" tint="0.59999389629810485"/>
      </right>
      <top/>
      <bottom/>
      <diagonal/>
    </border>
    <border>
      <left/>
      <right/>
      <top/>
      <bottom style="thick">
        <color theme="3" tint="0.59999389629810485"/>
      </bottom>
      <diagonal/>
    </border>
    <border>
      <left style="thick">
        <color theme="3" tint="0.59999389629810485"/>
      </left>
      <right style="thick">
        <color theme="3" tint="0.59999389629810485"/>
      </right>
      <top/>
      <bottom style="thick">
        <color theme="3" tint="0.59999389629810485"/>
      </bottom>
      <diagonal/>
    </border>
    <border>
      <left style="thick">
        <color theme="3" tint="0.59999389629810485"/>
      </left>
      <right style="thick">
        <color theme="3" tint="0.59999389629810485"/>
      </right>
      <top style="thick">
        <color theme="3" tint="0.59999389629810485"/>
      </top>
      <bottom/>
      <diagonal/>
    </border>
    <border>
      <left/>
      <right/>
      <top style="thin">
        <color theme="3" tint="0.39997558519241921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indexed="64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2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49" fontId="3" fillId="0" borderId="0" xfId="0" applyNumberFormat="1" applyFont="1"/>
    <xf numFmtId="2" fontId="3" fillId="0" borderId="0" xfId="0" applyNumberFormat="1" applyFont="1"/>
    <xf numFmtId="49" fontId="5" fillId="0" borderId="0" xfId="0" applyNumberFormat="1" applyFont="1"/>
    <xf numFmtId="0" fontId="5" fillId="0" borderId="0" xfId="0" applyFont="1"/>
    <xf numFmtId="0" fontId="0" fillId="0" borderId="0" xfId="0" applyBorder="1"/>
    <xf numFmtId="49" fontId="5" fillId="0" borderId="0" xfId="0" applyNumberFormat="1" applyFont="1" applyBorder="1"/>
    <xf numFmtId="49" fontId="0" fillId="0" borderId="0" xfId="0" applyNumberFormat="1" applyBorder="1"/>
    <xf numFmtId="0" fontId="0" fillId="0" borderId="0" xfId="0" applyBorder="1" applyAlignment="1">
      <alignment horizontal="center"/>
    </xf>
    <xf numFmtId="2" fontId="4" fillId="7" borderId="14" xfId="0" applyNumberFormat="1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49" fontId="0" fillId="8" borderId="0" xfId="0" applyNumberFormat="1" applyFill="1"/>
    <xf numFmtId="0" fontId="0" fillId="8" borderId="0" xfId="0" applyFill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0" xfId="0" applyFill="1"/>
    <xf numFmtId="0" fontId="5" fillId="8" borderId="0" xfId="0" applyFont="1" applyFill="1" applyBorder="1"/>
    <xf numFmtId="0" fontId="0" fillId="8" borderId="0" xfId="0" applyFill="1" applyBorder="1"/>
    <xf numFmtId="0" fontId="0" fillId="8" borderId="8" xfId="0" applyFill="1" applyBorder="1"/>
    <xf numFmtId="0" fontId="0" fillId="8" borderId="9" xfId="0" applyFill="1" applyBorder="1"/>
    <xf numFmtId="49" fontId="5" fillId="8" borderId="0" xfId="0" applyNumberFormat="1" applyFont="1" applyFill="1"/>
    <xf numFmtId="49" fontId="2" fillId="8" borderId="1" xfId="1" applyNumberFormat="1" applyFill="1" applyAlignment="1">
      <alignment horizontal="center" vertical="center"/>
    </xf>
    <xf numFmtId="0" fontId="2" fillId="8" borderId="1" xfId="1" applyNumberFormat="1" applyFill="1" applyAlignment="1">
      <alignment horizontal="center"/>
    </xf>
    <xf numFmtId="0" fontId="2" fillId="8" borderId="1" xfId="1" applyNumberFormat="1" applyFill="1" applyBorder="1" applyAlignment="1">
      <alignment horizontal="center"/>
    </xf>
    <xf numFmtId="0" fontId="0" fillId="9" borderId="0" xfId="0" applyFill="1"/>
    <xf numFmtId="0" fontId="0" fillId="9" borderId="8" xfId="0" applyFill="1" applyBorder="1"/>
    <xf numFmtId="0" fontId="0" fillId="9" borderId="9" xfId="0" applyFill="1" applyBorder="1"/>
    <xf numFmtId="0" fontId="0" fillId="9" borderId="0" xfId="0" applyFill="1" applyBorder="1"/>
    <xf numFmtId="49" fontId="0" fillId="9" borderId="0" xfId="0" applyNumberFormat="1" applyFill="1"/>
    <xf numFmtId="0" fontId="0" fillId="9" borderId="0" xfId="0" applyFill="1" applyAlignment="1">
      <alignment horizontal="center"/>
    </xf>
    <xf numFmtId="49" fontId="5" fillId="9" borderId="0" xfId="0" applyNumberFormat="1" applyFont="1" applyFill="1"/>
    <xf numFmtId="49" fontId="2" fillId="9" borderId="1" xfId="1" applyNumberFormat="1" applyFill="1" applyAlignment="1">
      <alignment horizontal="center" vertical="center"/>
    </xf>
    <xf numFmtId="0" fontId="2" fillId="9" borderId="1" xfId="1" applyNumberFormat="1" applyFill="1" applyBorder="1" applyAlignment="1">
      <alignment horizontal="center"/>
    </xf>
    <xf numFmtId="0" fontId="2" fillId="9" borderId="1" xfId="1" applyNumberFormat="1" applyFill="1" applyAlignment="1">
      <alignment horizontal="center"/>
    </xf>
    <xf numFmtId="0" fontId="0" fillId="9" borderId="13" xfId="0" applyFill="1" applyBorder="1" applyAlignment="1">
      <alignment horizontal="center"/>
    </xf>
    <xf numFmtId="0" fontId="5" fillId="9" borderId="16" xfId="0" applyFont="1" applyFill="1" applyBorder="1"/>
    <xf numFmtId="0" fontId="12" fillId="9" borderId="0" xfId="1" applyNumberFormat="1" applyFont="1" applyFill="1" applyBorder="1" applyAlignment="1">
      <alignment horizontal="center"/>
    </xf>
    <xf numFmtId="0" fontId="14" fillId="8" borderId="0" xfId="1" applyNumberFormat="1" applyFont="1" applyFill="1" applyBorder="1" applyAlignment="1">
      <alignment horizontal="center"/>
    </xf>
    <xf numFmtId="0" fontId="0" fillId="12" borderId="0" xfId="0" applyFill="1"/>
    <xf numFmtId="0" fontId="0" fillId="12" borderId="8" xfId="0" applyFill="1" applyBorder="1"/>
    <xf numFmtId="49" fontId="0" fillId="12" borderId="0" xfId="0" applyNumberFormat="1" applyFill="1"/>
    <xf numFmtId="0" fontId="0" fillId="12" borderId="0" xfId="0" applyFill="1" applyAlignment="1">
      <alignment horizontal="center"/>
    </xf>
    <xf numFmtId="49" fontId="2" fillId="12" borderId="1" xfId="1" applyNumberFormat="1" applyFill="1" applyAlignment="1">
      <alignment horizontal="center" vertical="center"/>
    </xf>
    <xf numFmtId="0" fontId="2" fillId="12" borderId="1" xfId="1" applyNumberFormat="1" applyFill="1" applyBorder="1" applyAlignment="1">
      <alignment horizontal="center"/>
    </xf>
    <xf numFmtId="0" fontId="2" fillId="12" borderId="1" xfId="1" applyNumberFormat="1" applyFill="1" applyAlignment="1">
      <alignment horizontal="center"/>
    </xf>
    <xf numFmtId="49" fontId="5" fillId="12" borderId="0" xfId="0" applyNumberFormat="1" applyFont="1" applyFill="1" applyBorder="1"/>
    <xf numFmtId="0" fontId="0" fillId="12" borderId="9" xfId="0" applyFill="1" applyBorder="1"/>
    <xf numFmtId="0" fontId="0" fillId="12" borderId="0" xfId="0" applyFill="1" applyBorder="1"/>
    <xf numFmtId="0" fontId="5" fillId="12" borderId="16" xfId="0" applyFont="1" applyFill="1" applyBorder="1"/>
    <xf numFmtId="0" fontId="0" fillId="12" borderId="13" xfId="0" applyFill="1" applyBorder="1" applyAlignment="1">
      <alignment horizontal="center"/>
    </xf>
    <xf numFmtId="0" fontId="0" fillId="14" borderId="0" xfId="0" applyFill="1"/>
    <xf numFmtId="0" fontId="0" fillId="14" borderId="0" xfId="0" applyFill="1" applyBorder="1"/>
    <xf numFmtId="0" fontId="10" fillId="14" borderId="0" xfId="0" applyFont="1" applyFill="1"/>
    <xf numFmtId="0" fontId="17" fillId="14" borderId="0" xfId="1" applyNumberFormat="1" applyFont="1" applyFill="1" applyBorder="1" applyAlignment="1">
      <alignment horizontal="center"/>
    </xf>
    <xf numFmtId="0" fontId="10" fillId="14" borderId="0" xfId="3" applyFont="1" applyFill="1" applyBorder="1" applyAlignment="1">
      <alignment horizontal="center"/>
    </xf>
    <xf numFmtId="0" fontId="10" fillId="14" borderId="0" xfId="0" applyFont="1" applyFill="1" applyBorder="1"/>
    <xf numFmtId="49" fontId="18" fillId="8" borderId="0" xfId="0" applyNumberFormat="1" applyFont="1" applyFill="1"/>
    <xf numFmtId="49" fontId="19" fillId="9" borderId="0" xfId="0" applyNumberFormat="1" applyFont="1" applyFill="1"/>
    <xf numFmtId="49" fontId="19" fillId="12" borderId="0" xfId="0" applyNumberFormat="1" applyFont="1" applyFill="1"/>
    <xf numFmtId="0" fontId="0" fillId="12" borderId="0" xfId="0" applyFill="1" applyAlignment="1" applyProtection="1">
      <alignment horizontal="center"/>
      <protection hidden="1"/>
    </xf>
    <xf numFmtId="0" fontId="16" fillId="12" borderId="0" xfId="1" applyNumberFormat="1" applyFont="1" applyFill="1" applyBorder="1" applyAlignment="1" applyProtection="1">
      <alignment horizontal="center"/>
      <protection hidden="1"/>
    </xf>
    <xf numFmtId="0" fontId="15" fillId="12" borderId="0" xfId="6" applyFont="1" applyFill="1" applyBorder="1" applyAlignment="1" applyProtection="1">
      <alignment horizontal="center"/>
      <protection hidden="1"/>
    </xf>
    <xf numFmtId="0" fontId="15" fillId="12" borderId="0" xfId="4" applyFont="1" applyFill="1" applyBorder="1" applyAlignment="1" applyProtection="1">
      <alignment horizontal="center"/>
      <protection hidden="1"/>
    </xf>
    <xf numFmtId="0" fontId="15" fillId="12" borderId="0" xfId="2" applyFont="1" applyFill="1" applyBorder="1" applyAlignment="1" applyProtection="1">
      <alignment horizontal="center"/>
      <protection hidden="1"/>
    </xf>
    <xf numFmtId="0" fontId="15" fillId="12" borderId="0" xfId="0" applyFont="1" applyFill="1" applyAlignment="1" applyProtection="1">
      <alignment horizontal="center"/>
      <protection hidden="1"/>
    </xf>
    <xf numFmtId="0" fontId="15" fillId="12" borderId="12" xfId="0" applyFont="1" applyFill="1" applyBorder="1" applyAlignment="1" applyProtection="1">
      <alignment horizontal="center"/>
      <protection hidden="1"/>
    </xf>
    <xf numFmtId="0" fontId="11" fillId="9" borderId="0" xfId="6" applyFont="1" applyFill="1" applyBorder="1" applyAlignment="1" applyProtection="1">
      <alignment horizontal="center"/>
      <protection hidden="1"/>
    </xf>
    <xf numFmtId="0" fontId="11" fillId="9" borderId="0" xfId="4" applyFont="1" applyFill="1" applyBorder="1" applyAlignment="1" applyProtection="1">
      <alignment horizontal="center"/>
      <protection hidden="1"/>
    </xf>
    <xf numFmtId="0" fontId="11" fillId="9" borderId="0" xfId="2" applyFont="1" applyFill="1" applyBorder="1" applyAlignment="1" applyProtection="1">
      <alignment horizontal="center"/>
      <protection hidden="1"/>
    </xf>
    <xf numFmtId="0" fontId="11" fillId="9" borderId="0" xfId="0" applyFont="1" applyFill="1" applyAlignment="1" applyProtection="1">
      <alignment horizontal="center"/>
      <protection hidden="1"/>
    </xf>
    <xf numFmtId="0" fontId="11" fillId="9" borderId="12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center"/>
      <protection hidden="1"/>
    </xf>
    <xf numFmtId="0" fontId="13" fillId="8" borderId="12" xfId="0" applyFont="1" applyFill="1" applyBorder="1" applyAlignment="1" applyProtection="1">
      <alignment horizontal="center"/>
      <protection hidden="1"/>
    </xf>
    <xf numFmtId="0" fontId="13" fillId="8" borderId="0" xfId="6" applyFont="1" applyFill="1" applyBorder="1" applyAlignment="1" applyProtection="1">
      <alignment horizontal="center"/>
      <protection hidden="1"/>
    </xf>
    <xf numFmtId="0" fontId="13" fillId="8" borderId="0" xfId="4" applyFont="1" applyFill="1" applyBorder="1" applyAlignment="1" applyProtection="1">
      <alignment horizontal="center"/>
      <protection hidden="1"/>
    </xf>
    <xf numFmtId="0" fontId="13" fillId="8" borderId="0" xfId="2" applyFont="1" applyFill="1" applyBorder="1" applyAlignment="1" applyProtection="1">
      <alignment horizontal="center"/>
      <protection hidden="1"/>
    </xf>
    <xf numFmtId="0" fontId="13" fillId="8" borderId="0" xfId="5" applyFont="1" applyFill="1" applyBorder="1" applyAlignment="1" applyProtection="1">
      <alignment horizontal="center"/>
      <protection hidden="1"/>
    </xf>
    <xf numFmtId="49" fontId="6" fillId="13" borderId="3" xfId="4" applyNumberFormat="1" applyFont="1" applyFill="1" applyBorder="1" applyAlignment="1">
      <alignment horizontal="center"/>
    </xf>
    <xf numFmtId="49" fontId="1" fillId="13" borderId="4" xfId="4" applyNumberFormat="1" applyFill="1" applyBorder="1" applyProtection="1">
      <protection locked="0"/>
    </xf>
    <xf numFmtId="2" fontId="1" fillId="13" borderId="2" xfId="4" applyNumberFormat="1" applyFill="1" applyBorder="1" applyAlignment="1">
      <alignment horizontal="center"/>
    </xf>
    <xf numFmtId="0" fontId="1" fillId="13" borderId="2" xfId="4" applyNumberFormat="1" applyFill="1" applyBorder="1" applyAlignment="1" applyProtection="1">
      <alignment horizontal="center"/>
      <protection locked="0"/>
    </xf>
    <xf numFmtId="2" fontId="1" fillId="13" borderId="17" xfId="4" applyNumberFormat="1" applyFill="1" applyBorder="1" applyAlignment="1" applyProtection="1">
      <alignment horizontal="center"/>
      <protection hidden="1"/>
    </xf>
    <xf numFmtId="0" fontId="5" fillId="13" borderId="7" xfId="4" applyFont="1" applyFill="1" applyBorder="1"/>
    <xf numFmtId="49" fontId="1" fillId="13" borderId="2" xfId="4" applyNumberFormat="1" applyFill="1" applyBorder="1" applyProtection="1">
      <protection locked="0"/>
    </xf>
    <xf numFmtId="0" fontId="5" fillId="13" borderId="10" xfId="4" applyFont="1" applyFill="1" applyBorder="1"/>
    <xf numFmtId="49" fontId="7" fillId="10" borderId="3" xfId="2" applyNumberFormat="1" applyFont="1" applyFill="1" applyBorder="1" applyAlignment="1">
      <alignment horizontal="center"/>
    </xf>
    <xf numFmtId="49" fontId="1" fillId="10" borderId="4" xfId="2" applyNumberFormat="1" applyFill="1" applyBorder="1" applyProtection="1">
      <protection locked="0"/>
    </xf>
    <xf numFmtId="0" fontId="1" fillId="10" borderId="2" xfId="2" applyNumberFormat="1" applyFill="1" applyBorder="1" applyAlignment="1">
      <alignment horizontal="center"/>
    </xf>
    <xf numFmtId="0" fontId="1" fillId="10" borderId="2" xfId="2" applyNumberFormat="1" applyFill="1" applyBorder="1" applyAlignment="1" applyProtection="1">
      <alignment horizontal="center"/>
      <protection locked="0"/>
    </xf>
    <xf numFmtId="2" fontId="1" fillId="10" borderId="17" xfId="2" applyNumberFormat="1" applyFill="1" applyBorder="1" applyAlignment="1" applyProtection="1">
      <alignment horizontal="center"/>
      <protection hidden="1"/>
    </xf>
    <xf numFmtId="0" fontId="7" fillId="10" borderId="7" xfId="2" applyFont="1" applyFill="1" applyBorder="1" applyAlignment="1">
      <alignment horizontal="center"/>
    </xf>
    <xf numFmtId="49" fontId="1" fillId="10" borderId="2" xfId="2" applyNumberFormat="1" applyFill="1" applyBorder="1" applyProtection="1">
      <protection locked="0"/>
    </xf>
    <xf numFmtId="2" fontId="1" fillId="10" borderId="2" xfId="2" applyNumberFormat="1" applyFill="1" applyBorder="1" applyAlignment="1">
      <alignment horizontal="center"/>
    </xf>
    <xf numFmtId="0" fontId="5" fillId="10" borderId="7" xfId="2" applyFont="1" applyFill="1" applyBorder="1"/>
    <xf numFmtId="0" fontId="5" fillId="10" borderId="10" xfId="2" applyFont="1" applyFill="1" applyBorder="1"/>
    <xf numFmtId="49" fontId="9" fillId="11" borderId="6" xfId="6" applyNumberFormat="1" applyFont="1" applyFill="1" applyBorder="1" applyAlignment="1">
      <alignment horizontal="center" vertical="center"/>
    </xf>
    <xf numFmtId="49" fontId="0" fillId="11" borderId="4" xfId="6" applyNumberFormat="1" applyFont="1" applyFill="1" applyBorder="1" applyProtection="1">
      <protection locked="0"/>
    </xf>
    <xf numFmtId="0" fontId="1" fillId="11" borderId="2" xfId="6" applyNumberFormat="1" applyFill="1" applyBorder="1" applyAlignment="1" applyProtection="1">
      <alignment horizontal="center"/>
      <protection locked="0"/>
    </xf>
    <xf numFmtId="2" fontId="1" fillId="11" borderId="17" xfId="6" applyNumberFormat="1" applyFill="1" applyBorder="1" applyAlignment="1" applyProtection="1">
      <alignment horizontal="center"/>
      <protection hidden="1"/>
    </xf>
    <xf numFmtId="0" fontId="5" fillId="11" borderId="7" xfId="6" applyFont="1" applyFill="1" applyBorder="1"/>
    <xf numFmtId="49" fontId="0" fillId="11" borderId="2" xfId="6" applyNumberFormat="1" applyFont="1" applyFill="1" applyBorder="1" applyProtection="1">
      <protection locked="0"/>
    </xf>
    <xf numFmtId="2" fontId="1" fillId="11" borderId="2" xfId="6" applyNumberFormat="1" applyFill="1" applyBorder="1" applyAlignment="1">
      <alignment horizontal="center"/>
    </xf>
    <xf numFmtId="0" fontId="0" fillId="11" borderId="2" xfId="6" applyNumberFormat="1" applyFont="1" applyFill="1" applyBorder="1" applyAlignment="1" applyProtection="1">
      <alignment horizontal="center"/>
      <protection locked="0"/>
    </xf>
    <xf numFmtId="0" fontId="5" fillId="11" borderId="11" xfId="6" applyFont="1" applyFill="1" applyBorder="1"/>
    <xf numFmtId="49" fontId="8" fillId="12" borderId="3" xfId="5" applyNumberFormat="1" applyFont="1" applyFill="1" applyBorder="1" applyAlignment="1">
      <alignment horizontal="center"/>
    </xf>
    <xf numFmtId="49" fontId="1" fillId="12" borderId="4" xfId="5" applyNumberFormat="1" applyFill="1" applyBorder="1" applyProtection="1">
      <protection locked="0"/>
    </xf>
    <xf numFmtId="2" fontId="1" fillId="12" borderId="2" xfId="5" applyNumberFormat="1" applyFill="1" applyBorder="1" applyAlignment="1">
      <alignment horizontal="center"/>
    </xf>
    <xf numFmtId="0" fontId="1" fillId="12" borderId="2" xfId="5" applyNumberFormat="1" applyFill="1" applyBorder="1" applyAlignment="1" applyProtection="1">
      <alignment horizontal="center"/>
      <protection locked="0"/>
    </xf>
    <xf numFmtId="2" fontId="1" fillId="12" borderId="17" xfId="5" applyNumberFormat="1" applyFill="1" applyBorder="1" applyAlignment="1" applyProtection="1">
      <alignment horizontal="center"/>
      <protection hidden="1"/>
    </xf>
    <xf numFmtId="0" fontId="5" fillId="12" borderId="7" xfId="5" applyFont="1" applyFill="1" applyBorder="1"/>
    <xf numFmtId="49" fontId="1" fillId="12" borderId="2" xfId="5" applyNumberFormat="1" applyFill="1" applyBorder="1" applyProtection="1">
      <protection locked="0"/>
    </xf>
    <xf numFmtId="0" fontId="5" fillId="12" borderId="10" xfId="5" applyFont="1" applyFill="1" applyBorder="1"/>
    <xf numFmtId="49" fontId="1" fillId="12" borderId="5" xfId="5" applyNumberFormat="1" applyFill="1" applyBorder="1" applyProtection="1">
      <protection locked="0"/>
    </xf>
    <xf numFmtId="0" fontId="1" fillId="12" borderId="5" xfId="5" applyNumberFormat="1" applyFill="1" applyBorder="1" applyAlignment="1" applyProtection="1">
      <alignment horizontal="center"/>
      <protection locked="0"/>
    </xf>
    <xf numFmtId="2" fontId="1" fillId="12" borderId="18" xfId="5" applyNumberFormat="1" applyFill="1" applyBorder="1" applyAlignment="1" applyProtection="1">
      <alignment horizontal="center"/>
      <protection hidden="1"/>
    </xf>
    <xf numFmtId="49" fontId="22" fillId="8" borderId="0" xfId="0" applyNumberFormat="1" applyFont="1" applyFill="1" applyAlignment="1">
      <alignment horizontal="center"/>
    </xf>
    <xf numFmtId="49" fontId="23" fillId="8" borderId="0" xfId="0" applyNumberFormat="1" applyFont="1" applyFill="1" applyAlignment="1">
      <alignment horizontal="center"/>
    </xf>
    <xf numFmtId="49" fontId="20" fillId="9" borderId="0" xfId="0" applyNumberFormat="1" applyFont="1" applyFill="1" applyBorder="1" applyAlignment="1">
      <alignment horizontal="center"/>
    </xf>
    <xf numFmtId="49" fontId="21" fillId="12" borderId="0" xfId="0" applyNumberFormat="1" applyFont="1" applyFill="1" applyAlignment="1">
      <alignment horizontal="center"/>
    </xf>
  </cellXfs>
  <cellStyles count="7">
    <cellStyle name="20% - Accent3" xfId="3" builtinId="38"/>
    <cellStyle name="40% - Accent2" xfId="2" builtinId="35"/>
    <cellStyle name="40% - Accent4" xfId="4" builtinId="43"/>
    <cellStyle name="40% - Accent5" xfId="5" builtinId="47"/>
    <cellStyle name="40% - Accent6" xfId="6" builtinId="51"/>
    <cellStyle name="Heading 1" xfId="1" builtinId="16"/>
    <cellStyle name="Normal" xfId="0" builtinId="0"/>
  </cellStyles>
  <dxfs count="0"/>
  <tableStyles count="0" defaultTableStyle="TableStyleMedium9" defaultPivotStyle="PivotStyleLight16"/>
  <colors>
    <mruColors>
      <color rgb="FFCCFF99"/>
      <color rgb="FFFFCC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showGridLines="0" tabSelected="1" zoomScale="223" zoomScaleNormal="100" workbookViewId="0">
      <selection activeCell="C32" sqref="C32"/>
    </sheetView>
  </sheetViews>
  <sheetFormatPr baseColWidth="10" defaultColWidth="8.83203125" defaultRowHeight="16" x14ac:dyDescent="0.2"/>
  <cols>
    <col min="2" max="2" width="12.1640625" style="7" customWidth="1"/>
    <col min="3" max="3" width="12.33203125" customWidth="1"/>
    <col min="4" max="4" width="12.83203125" customWidth="1"/>
    <col min="5" max="5" width="10.83203125" customWidth="1"/>
    <col min="6" max="6" width="22.5" customWidth="1"/>
    <col min="7" max="7" width="11.5" customWidth="1"/>
    <col min="12" max="12" width="13.33203125" customWidth="1"/>
  </cols>
  <sheetData>
    <row r="1" spans="1:11" ht="25" thickBot="1" x14ac:dyDescent="0.35">
      <c r="A1" s="17" t="s">
        <v>23</v>
      </c>
      <c r="B1" s="58"/>
      <c r="C1" s="14"/>
      <c r="D1" s="15"/>
      <c r="E1" s="15"/>
      <c r="F1" s="16"/>
      <c r="G1" s="15"/>
      <c r="H1" s="54"/>
      <c r="I1" s="54"/>
    </row>
    <row r="2" spans="1:11" ht="27" thickTop="1" x14ac:dyDescent="0.4">
      <c r="A2" s="17"/>
      <c r="B2" s="117" t="s">
        <v>20</v>
      </c>
      <c r="C2" s="118"/>
      <c r="D2" s="73" t="s">
        <v>6</v>
      </c>
      <c r="E2" s="74" t="s">
        <v>7</v>
      </c>
      <c r="F2" s="13" t="s">
        <v>11</v>
      </c>
      <c r="G2" s="15"/>
      <c r="H2" s="54"/>
      <c r="I2" s="54"/>
    </row>
    <row r="3" spans="1:11" ht="27" thickBot="1" x14ac:dyDescent="0.45">
      <c r="A3" s="17"/>
      <c r="B3" s="118"/>
      <c r="C3" s="118"/>
      <c r="D3" s="73">
        <f>SUMIF(H6:H42,"&gt;0")</f>
        <v>0</v>
      </c>
      <c r="E3" s="74">
        <f>SUMIF(G6:G42,"&gt;=0")</f>
        <v>0</v>
      </c>
      <c r="F3" s="12" t="e">
        <f>E3/D3</f>
        <v>#DIV/0!</v>
      </c>
      <c r="G3" s="15"/>
      <c r="H3" s="54"/>
      <c r="I3" s="57"/>
      <c r="J3" s="8"/>
    </row>
    <row r="4" spans="1:11" ht="17" thickTop="1" x14ac:dyDescent="0.2">
      <c r="A4" s="17"/>
      <c r="B4" s="22"/>
      <c r="C4" s="14"/>
      <c r="D4" s="15"/>
      <c r="E4" s="15"/>
      <c r="F4" s="15"/>
      <c r="G4" s="15"/>
      <c r="H4" s="54"/>
      <c r="I4" s="54"/>
    </row>
    <row r="5" spans="1:11" ht="21" thickBot="1" x14ac:dyDescent="0.3">
      <c r="A5" s="17"/>
      <c r="B5" s="23"/>
      <c r="C5" s="23" t="s">
        <v>0</v>
      </c>
      <c r="D5" s="25" t="s">
        <v>13</v>
      </c>
      <c r="E5" s="24" t="s">
        <v>12</v>
      </c>
      <c r="F5" s="24" t="s">
        <v>1</v>
      </c>
      <c r="G5" s="39" t="s">
        <v>2</v>
      </c>
      <c r="H5" s="55" t="s">
        <v>3</v>
      </c>
      <c r="I5" s="54" t="s">
        <v>4</v>
      </c>
    </row>
    <row r="6" spans="1:11" ht="17" thickTop="1" x14ac:dyDescent="0.2">
      <c r="A6" s="20"/>
      <c r="B6" s="97" t="s">
        <v>5</v>
      </c>
      <c r="C6" s="98"/>
      <c r="D6" s="103"/>
      <c r="E6" s="99"/>
      <c r="F6" s="100"/>
      <c r="G6" s="75">
        <f>D6*F6</f>
        <v>0</v>
      </c>
      <c r="H6" s="56">
        <f>D6*1</f>
        <v>0</v>
      </c>
      <c r="I6" s="54"/>
      <c r="J6" s="3"/>
      <c r="K6" s="4"/>
    </row>
    <row r="7" spans="1:11" x14ac:dyDescent="0.2">
      <c r="A7" s="20"/>
      <c r="B7" s="101"/>
      <c r="C7" s="102"/>
      <c r="D7" s="103"/>
      <c r="E7" s="99"/>
      <c r="F7" s="100"/>
      <c r="G7" s="75">
        <f t="shared" ref="G7:G36" si="0">D7*F7</f>
        <v>0</v>
      </c>
      <c r="H7" s="56">
        <f t="shared" ref="H7:H36" si="1">D7*1</f>
        <v>0</v>
      </c>
      <c r="I7" s="54"/>
      <c r="J7" s="5"/>
      <c r="K7" s="5"/>
    </row>
    <row r="8" spans="1:11" x14ac:dyDescent="0.2">
      <c r="A8" s="20"/>
      <c r="B8" s="101"/>
      <c r="C8" s="102"/>
      <c r="D8" s="103"/>
      <c r="E8" s="99"/>
      <c r="F8" s="100"/>
      <c r="G8" s="75">
        <f t="shared" si="0"/>
        <v>0</v>
      </c>
      <c r="H8" s="56">
        <f t="shared" si="1"/>
        <v>0</v>
      </c>
      <c r="I8" s="54"/>
    </row>
    <row r="9" spans="1:11" x14ac:dyDescent="0.2">
      <c r="A9" s="20"/>
      <c r="B9" s="101"/>
      <c r="C9" s="102"/>
      <c r="D9" s="103"/>
      <c r="E9" s="104"/>
      <c r="F9" s="100"/>
      <c r="G9" s="75">
        <f t="shared" si="0"/>
        <v>0</v>
      </c>
      <c r="H9" s="56">
        <f t="shared" si="1"/>
        <v>0</v>
      </c>
      <c r="I9" s="54"/>
    </row>
    <row r="10" spans="1:11" x14ac:dyDescent="0.2">
      <c r="A10" s="20"/>
      <c r="B10" s="101"/>
      <c r="C10" s="102"/>
      <c r="D10" s="103"/>
      <c r="E10" s="99"/>
      <c r="F10" s="100"/>
      <c r="G10" s="75">
        <f t="shared" si="0"/>
        <v>0</v>
      </c>
      <c r="H10" s="56">
        <f t="shared" si="1"/>
        <v>0</v>
      </c>
      <c r="I10" s="54"/>
    </row>
    <row r="11" spans="1:11" x14ac:dyDescent="0.2">
      <c r="A11" s="20"/>
      <c r="B11" s="101"/>
      <c r="C11" s="102"/>
      <c r="D11" s="103" t="b">
        <f t="shared" ref="D8:D18" si="2">IF(C11="Bio 171","4",IF(C11="Bio 172","4",IF(C11="Bio 173","2",IF(C11="Bio 205","3",IF(C11="Bio 207","4",IF(C11="Bio 222","3",IF(C11="Bio 225","3",IF(C11="Bio 226","2",IF(C11="Bio 252","4",IF(C11="Bio 305","3",IF(C11="Bio 541","4",IF(C11="Chem 352","2",IF(C11="EEB 341","4",IF(C11="MCDB 306","3",IF(C11="MCDB 308","3",IF(C11="MCDB 427","4",IF(C11="MCDB 428","4",IF(C11="MCDB 429","3",IF(C11="Micrbiol 301","3",IF(C11="Micrbiol 350","1",IF(C11="Medadm 403","5",IF(C11="Physiology 201","4",IF(C11="Physiology 502","4",IF(C11="Physiology 404","2",IF(C11="other Biology","")))))))))))))))))))))))))</f>
        <v>0</v>
      </c>
      <c r="E11" s="99"/>
      <c r="F11" s="100" t="str">
        <f t="shared" ref="F7:F36" si="3">IF(E11="A+","4.0",IF(E11="A","4.0",IF(E11="A-","3.7",IF(E11="B+","3.3",IF(E11="B","3.0",IF(E11="B-","2.7",IF(E11="C+","2.3",IF(E11="C","2.0",IF(E11="C-","1.7",IF(E11="D+","1.3",IF(E11="D","1.0",IF(E11="D-","0.7",IF(E11="E","0.0",IF(E11="","",IF(E11="no grade","")))))))))))))))</f>
        <v/>
      </c>
      <c r="G11" s="75" t="e">
        <f t="shared" si="0"/>
        <v>#VALUE!</v>
      </c>
      <c r="H11" s="56">
        <f t="shared" si="1"/>
        <v>0</v>
      </c>
      <c r="I11" s="54"/>
    </row>
    <row r="12" spans="1:11" x14ac:dyDescent="0.2">
      <c r="A12" s="20"/>
      <c r="B12" s="101"/>
      <c r="C12" s="102"/>
      <c r="D12" s="103" t="b">
        <f t="shared" si="2"/>
        <v>0</v>
      </c>
      <c r="E12" s="104"/>
      <c r="F12" s="100" t="str">
        <f t="shared" si="3"/>
        <v/>
      </c>
      <c r="G12" s="75" t="e">
        <f t="shared" si="0"/>
        <v>#VALUE!</v>
      </c>
      <c r="H12" s="56">
        <f t="shared" si="1"/>
        <v>0</v>
      </c>
      <c r="I12" s="54"/>
    </row>
    <row r="13" spans="1:11" x14ac:dyDescent="0.2">
      <c r="A13" s="20"/>
      <c r="B13" s="101"/>
      <c r="C13" s="102"/>
      <c r="D13" s="103" t="b">
        <f t="shared" si="2"/>
        <v>0</v>
      </c>
      <c r="E13" s="99"/>
      <c r="F13" s="100" t="str">
        <f t="shared" si="3"/>
        <v/>
      </c>
      <c r="G13" s="75" t="e">
        <f t="shared" si="0"/>
        <v>#VALUE!</v>
      </c>
      <c r="H13" s="56">
        <f t="shared" si="1"/>
        <v>0</v>
      </c>
      <c r="I13" s="54"/>
    </row>
    <row r="14" spans="1:11" x14ac:dyDescent="0.2">
      <c r="A14" s="20"/>
      <c r="B14" s="101"/>
      <c r="C14" s="102"/>
      <c r="D14" s="103" t="b">
        <f t="shared" si="2"/>
        <v>0</v>
      </c>
      <c r="E14" s="99"/>
      <c r="F14" s="100" t="str">
        <f t="shared" si="3"/>
        <v/>
      </c>
      <c r="G14" s="75" t="e">
        <f t="shared" si="0"/>
        <v>#VALUE!</v>
      </c>
      <c r="H14" s="56">
        <f t="shared" si="1"/>
        <v>0</v>
      </c>
      <c r="I14" s="54"/>
    </row>
    <row r="15" spans="1:11" x14ac:dyDescent="0.2">
      <c r="A15" s="20"/>
      <c r="B15" s="101"/>
      <c r="C15" s="102"/>
      <c r="D15" s="103" t="b">
        <f t="shared" si="2"/>
        <v>0</v>
      </c>
      <c r="E15" s="99"/>
      <c r="F15" s="100" t="str">
        <f t="shared" si="3"/>
        <v/>
      </c>
      <c r="G15" s="75" t="e">
        <f t="shared" si="0"/>
        <v>#VALUE!</v>
      </c>
      <c r="H15" s="56">
        <f t="shared" si="1"/>
        <v>0</v>
      </c>
      <c r="I15" s="54"/>
    </row>
    <row r="16" spans="1:11" x14ac:dyDescent="0.2">
      <c r="A16" s="20"/>
      <c r="B16" s="101"/>
      <c r="C16" s="102"/>
      <c r="D16" s="103" t="b">
        <f t="shared" si="2"/>
        <v>0</v>
      </c>
      <c r="E16" s="99"/>
      <c r="F16" s="100" t="str">
        <f t="shared" si="3"/>
        <v/>
      </c>
      <c r="G16" s="75" t="e">
        <f t="shared" si="0"/>
        <v>#VALUE!</v>
      </c>
      <c r="H16" s="56">
        <f t="shared" si="1"/>
        <v>0</v>
      </c>
      <c r="I16" s="54"/>
    </row>
    <row r="17" spans="1:9" x14ac:dyDescent="0.2">
      <c r="A17" s="20"/>
      <c r="B17" s="101"/>
      <c r="C17" s="102"/>
      <c r="D17" s="103" t="b">
        <f t="shared" si="2"/>
        <v>0</v>
      </c>
      <c r="E17" s="99"/>
      <c r="F17" s="100" t="str">
        <f t="shared" si="3"/>
        <v/>
      </c>
      <c r="G17" s="75" t="e">
        <f t="shared" si="0"/>
        <v>#VALUE!</v>
      </c>
      <c r="H17" s="56">
        <f t="shared" si="1"/>
        <v>0</v>
      </c>
      <c r="I17" s="54"/>
    </row>
    <row r="18" spans="1:9" x14ac:dyDescent="0.2">
      <c r="A18" s="20"/>
      <c r="B18" s="105"/>
      <c r="C18" s="102"/>
      <c r="D18" s="103" t="b">
        <f t="shared" si="2"/>
        <v>0</v>
      </c>
      <c r="E18" s="99"/>
      <c r="F18" s="100" t="str">
        <f t="shared" si="3"/>
        <v/>
      </c>
      <c r="G18" s="75" t="e">
        <f t="shared" si="0"/>
        <v>#VALUE!</v>
      </c>
      <c r="H18" s="56">
        <f t="shared" si="1"/>
        <v>0</v>
      </c>
      <c r="I18" s="54"/>
    </row>
    <row r="19" spans="1:9" x14ac:dyDescent="0.2">
      <c r="A19" s="21"/>
      <c r="B19" s="79" t="s">
        <v>8</v>
      </c>
      <c r="C19" s="80"/>
      <c r="D19" s="81"/>
      <c r="E19" s="82"/>
      <c r="F19" s="83"/>
      <c r="G19" s="76">
        <f t="shared" si="0"/>
        <v>0</v>
      </c>
      <c r="H19" s="56">
        <f t="shared" si="1"/>
        <v>0</v>
      </c>
      <c r="I19" s="54"/>
    </row>
    <row r="20" spans="1:9" x14ac:dyDescent="0.2">
      <c r="A20" s="21"/>
      <c r="B20" s="84"/>
      <c r="C20" s="85"/>
      <c r="D20" s="81"/>
      <c r="E20" s="82"/>
      <c r="F20" s="83"/>
      <c r="G20" s="76">
        <f t="shared" si="0"/>
        <v>0</v>
      </c>
      <c r="H20" s="56">
        <f t="shared" si="1"/>
        <v>0</v>
      </c>
      <c r="I20" s="54"/>
    </row>
    <row r="21" spans="1:9" x14ac:dyDescent="0.2">
      <c r="A21" s="21"/>
      <c r="B21" s="84"/>
      <c r="C21" s="85"/>
      <c r="D21" s="81"/>
      <c r="E21" s="82"/>
      <c r="F21" s="83"/>
      <c r="G21" s="76">
        <f t="shared" si="0"/>
        <v>0</v>
      </c>
      <c r="H21" s="56">
        <f t="shared" si="1"/>
        <v>0</v>
      </c>
      <c r="I21" s="54"/>
    </row>
    <row r="22" spans="1:9" x14ac:dyDescent="0.2">
      <c r="A22" s="21"/>
      <c r="B22" s="84"/>
      <c r="C22" s="85"/>
      <c r="D22" s="81"/>
      <c r="E22" s="82"/>
      <c r="F22" s="83"/>
      <c r="G22" s="76">
        <f t="shared" si="0"/>
        <v>0</v>
      </c>
      <c r="H22" s="56">
        <f t="shared" si="1"/>
        <v>0</v>
      </c>
      <c r="I22" s="54"/>
    </row>
    <row r="23" spans="1:9" x14ac:dyDescent="0.2">
      <c r="A23" s="21"/>
      <c r="B23" s="84"/>
      <c r="C23" s="85"/>
      <c r="D23" s="81"/>
      <c r="E23" s="82"/>
      <c r="F23" s="83"/>
      <c r="G23" s="76">
        <f t="shared" si="0"/>
        <v>0</v>
      </c>
      <c r="H23" s="56">
        <f t="shared" si="1"/>
        <v>0</v>
      </c>
      <c r="I23" s="54"/>
    </row>
    <row r="24" spans="1:9" x14ac:dyDescent="0.2">
      <c r="A24" s="21"/>
      <c r="B24" s="84"/>
      <c r="C24" s="85"/>
      <c r="D24" s="81"/>
      <c r="E24" s="82"/>
      <c r="F24" s="83"/>
      <c r="G24" s="76">
        <f t="shared" si="0"/>
        <v>0</v>
      </c>
      <c r="H24" s="56">
        <f t="shared" si="1"/>
        <v>0</v>
      </c>
      <c r="I24" s="54"/>
    </row>
    <row r="25" spans="1:9" x14ac:dyDescent="0.2">
      <c r="A25" s="21"/>
      <c r="B25" s="84"/>
      <c r="C25" s="85"/>
      <c r="D25" s="81" t="b">
        <f t="shared" ref="D19:D30" si="4">IF(C25="Chem 125","1",IF(C25="Chem 126","1",IF(C25="Chem 130","3",IF(C25="Chem 210","4", IF(C25="Chem 211","1",IF(C25="Chem 215","3",IF(C25="Chem 216","2",IF(C25="Chem 230","3", IF(C25="Chem 245/246/247","4",IF(C25="Chem 260","3",  IF(C25="MCDB 310","3",IF(C25="Chem 351","4",IF(C25="Chem 352","2",IF(C25="Chem 451","4",IF(C25="Chem 452","4",IF(C25="Chem 453","3",IF(C25="BiolChem 415","3", IF(C25="other chemistry",""))))))))))))))))))</f>
        <v>0</v>
      </c>
      <c r="E25" s="82"/>
      <c r="F25" s="83" t="str">
        <f t="shared" si="3"/>
        <v/>
      </c>
      <c r="G25" s="76" t="e">
        <f t="shared" si="0"/>
        <v>#VALUE!</v>
      </c>
      <c r="H25" s="56">
        <f t="shared" si="1"/>
        <v>0</v>
      </c>
      <c r="I25" s="54"/>
    </row>
    <row r="26" spans="1:9" x14ac:dyDescent="0.2">
      <c r="A26" s="21"/>
      <c r="B26" s="84"/>
      <c r="C26" s="85"/>
      <c r="D26" s="81" t="b">
        <f t="shared" si="4"/>
        <v>0</v>
      </c>
      <c r="E26" s="82"/>
      <c r="F26" s="83" t="str">
        <f t="shared" si="3"/>
        <v/>
      </c>
      <c r="G26" s="76" t="e">
        <f t="shared" si="0"/>
        <v>#VALUE!</v>
      </c>
      <c r="H26" s="56">
        <f t="shared" si="1"/>
        <v>0</v>
      </c>
      <c r="I26" s="54"/>
    </row>
    <row r="27" spans="1:9" x14ac:dyDescent="0.2">
      <c r="A27" s="21"/>
      <c r="B27" s="84"/>
      <c r="C27" s="85"/>
      <c r="D27" s="81" t="b">
        <f t="shared" si="4"/>
        <v>0</v>
      </c>
      <c r="E27" s="82"/>
      <c r="F27" s="83" t="str">
        <f t="shared" si="3"/>
        <v/>
      </c>
      <c r="G27" s="76" t="e">
        <f t="shared" si="0"/>
        <v>#VALUE!</v>
      </c>
      <c r="H27" s="56">
        <f t="shared" si="1"/>
        <v>0</v>
      </c>
      <c r="I27" s="54"/>
    </row>
    <row r="28" spans="1:9" x14ac:dyDescent="0.2">
      <c r="A28" s="21"/>
      <c r="B28" s="84"/>
      <c r="C28" s="85"/>
      <c r="D28" s="81" t="b">
        <f t="shared" si="4"/>
        <v>0</v>
      </c>
      <c r="E28" s="82"/>
      <c r="F28" s="83" t="str">
        <f t="shared" si="3"/>
        <v/>
      </c>
      <c r="G28" s="76" t="e">
        <f t="shared" si="0"/>
        <v>#VALUE!</v>
      </c>
      <c r="H28" s="56">
        <f t="shared" si="1"/>
        <v>0</v>
      </c>
      <c r="I28" s="54"/>
    </row>
    <row r="29" spans="1:9" x14ac:dyDescent="0.2">
      <c r="A29" s="21"/>
      <c r="B29" s="84"/>
      <c r="C29" s="85"/>
      <c r="D29" s="81" t="b">
        <f t="shared" si="4"/>
        <v>0</v>
      </c>
      <c r="E29" s="82"/>
      <c r="F29" s="83" t="str">
        <f t="shared" si="3"/>
        <v/>
      </c>
      <c r="G29" s="76" t="e">
        <f t="shared" si="0"/>
        <v>#VALUE!</v>
      </c>
      <c r="H29" s="56">
        <f t="shared" si="1"/>
        <v>0</v>
      </c>
      <c r="I29" s="54"/>
    </row>
    <row r="30" spans="1:9" x14ac:dyDescent="0.2">
      <c r="A30" s="21"/>
      <c r="B30" s="86"/>
      <c r="C30" s="85"/>
      <c r="D30" s="81" t="b">
        <f t="shared" si="4"/>
        <v>0</v>
      </c>
      <c r="E30" s="82"/>
      <c r="F30" s="83" t="str">
        <f t="shared" si="3"/>
        <v/>
      </c>
      <c r="G30" s="76" t="e">
        <f t="shared" si="0"/>
        <v>#VALUE!</v>
      </c>
      <c r="H30" s="56">
        <f t="shared" si="1"/>
        <v>0</v>
      </c>
      <c r="I30" s="54"/>
    </row>
    <row r="31" spans="1:9" x14ac:dyDescent="0.2">
      <c r="A31" s="21"/>
      <c r="B31" s="87" t="s">
        <v>10</v>
      </c>
      <c r="C31" s="88"/>
      <c r="D31" s="89"/>
      <c r="E31" s="90"/>
      <c r="F31" s="91"/>
      <c r="G31" s="77">
        <f t="shared" si="0"/>
        <v>0</v>
      </c>
      <c r="H31" s="56">
        <f t="shared" si="1"/>
        <v>0</v>
      </c>
      <c r="I31" s="54"/>
    </row>
    <row r="32" spans="1:9" x14ac:dyDescent="0.2">
      <c r="A32" s="21"/>
      <c r="B32" s="95"/>
      <c r="C32" s="93"/>
      <c r="D32" s="89"/>
      <c r="E32" s="90"/>
      <c r="F32" s="91"/>
      <c r="G32" s="77">
        <f t="shared" si="0"/>
        <v>0</v>
      </c>
      <c r="H32" s="56">
        <f t="shared" si="1"/>
        <v>0</v>
      </c>
      <c r="I32" s="54"/>
    </row>
    <row r="33" spans="1:9" x14ac:dyDescent="0.2">
      <c r="A33" s="21"/>
      <c r="B33" s="95"/>
      <c r="C33" s="93"/>
      <c r="D33" s="94"/>
      <c r="E33" s="90"/>
      <c r="F33" s="91"/>
      <c r="G33" s="77">
        <f t="shared" si="0"/>
        <v>0</v>
      </c>
      <c r="H33" s="56">
        <f t="shared" si="1"/>
        <v>0</v>
      </c>
      <c r="I33" s="54"/>
    </row>
    <row r="34" spans="1:9" x14ac:dyDescent="0.2">
      <c r="A34" s="21"/>
      <c r="B34" s="95"/>
      <c r="C34" s="93"/>
      <c r="D34" s="94"/>
      <c r="E34" s="90"/>
      <c r="F34" s="91"/>
      <c r="G34" s="77">
        <f t="shared" si="0"/>
        <v>0</v>
      </c>
      <c r="H34" s="56">
        <f t="shared" si="1"/>
        <v>0</v>
      </c>
      <c r="I34" s="54"/>
    </row>
    <row r="35" spans="1:9" x14ac:dyDescent="0.2">
      <c r="A35" s="21"/>
      <c r="B35" s="95"/>
      <c r="C35" s="93"/>
      <c r="D35" s="94" t="b">
        <f t="shared" ref="D31:D36" si="5">IF(C35="Physics 125","4",IF(C35="Physics 127","1", IF(C35="Physics 126","4", IF(C35="Physics 128","1", IF(C35="Physics 135","4", IF(C35="Physics 136","1", IF(C35="Physics 235","4", IF(C35="Physics 236","1", IF(C35="Physics 140","4", IF(C35="Physics 141","1", IF(C35="Physics 240","4", IF(C35="Physics 241","1", IF(C35="other Physics","")))))))))))))</f>
        <v>0</v>
      </c>
      <c r="E35" s="90"/>
      <c r="F35" s="91" t="str">
        <f t="shared" si="3"/>
        <v/>
      </c>
      <c r="G35" s="77" t="e">
        <f t="shared" si="0"/>
        <v>#VALUE!</v>
      </c>
      <c r="H35" s="56">
        <f t="shared" si="1"/>
        <v>0</v>
      </c>
      <c r="I35" s="54"/>
    </row>
    <row r="36" spans="1:9" x14ac:dyDescent="0.2">
      <c r="A36" s="21"/>
      <c r="B36" s="96"/>
      <c r="C36" s="93"/>
      <c r="D36" s="94" t="b">
        <f t="shared" si="5"/>
        <v>0</v>
      </c>
      <c r="E36" s="90"/>
      <c r="F36" s="91" t="str">
        <f t="shared" si="3"/>
        <v/>
      </c>
      <c r="G36" s="77" t="e">
        <f t="shared" si="0"/>
        <v>#VALUE!</v>
      </c>
      <c r="H36" s="56">
        <f t="shared" si="1"/>
        <v>0</v>
      </c>
      <c r="I36" s="54"/>
    </row>
    <row r="37" spans="1:9" x14ac:dyDescent="0.2">
      <c r="A37" s="21"/>
      <c r="B37" s="106" t="s">
        <v>9</v>
      </c>
      <c r="C37" s="107"/>
      <c r="D37" s="108"/>
      <c r="E37" s="109"/>
      <c r="F37" s="110"/>
      <c r="G37" s="78">
        <f t="shared" ref="G37:G42" si="6">D37*F37</f>
        <v>0</v>
      </c>
      <c r="H37" s="56">
        <f t="shared" ref="H37:H42" si="7">D37*1</f>
        <v>0</v>
      </c>
      <c r="I37" s="54"/>
    </row>
    <row r="38" spans="1:9" x14ac:dyDescent="0.2">
      <c r="A38" s="21"/>
      <c r="B38" s="111"/>
      <c r="C38" s="112"/>
      <c r="D38" s="108" t="b">
        <f t="shared" ref="D38:D42" si="8">IF(C38="Math 105","4", IF(C38="Math 115","4", IF(C38="Math 116","4", IF(C38="Math 215","4", IF(C38="Math 216","4", IF(C38="other Math","",IF(C38="Stats 250","4")))))))</f>
        <v>0</v>
      </c>
      <c r="E38" s="109"/>
      <c r="F38" s="110" t="str">
        <f t="shared" ref="F37:F42" si="9">IF(E38="A+","4.0",IF(E38="A","4.0",IF(E38="A-","3.7",IF(E38="B+","3.3",IF(E38="B","3.0",IF(E38="B-","2.7",IF(E38="C+","2.3",IF(E38="C","2.0",IF(E38="C-","1.7",IF(E38="D+","1.3",IF(E38="D","1.0",IF(E38="D-","0.7",IF(E38="E","0.0",IF(E38="","",IF(E38="no grade","")))))))))))))))</f>
        <v/>
      </c>
      <c r="G38" s="78" t="e">
        <f t="shared" si="6"/>
        <v>#VALUE!</v>
      </c>
      <c r="H38" s="56">
        <f t="shared" si="7"/>
        <v>0</v>
      </c>
      <c r="I38" s="54"/>
    </row>
    <row r="39" spans="1:9" x14ac:dyDescent="0.2">
      <c r="A39" s="21"/>
      <c r="B39" s="111"/>
      <c r="C39" s="112"/>
      <c r="D39" s="108" t="b">
        <f t="shared" si="8"/>
        <v>0</v>
      </c>
      <c r="E39" s="109"/>
      <c r="F39" s="110" t="str">
        <f t="shared" si="9"/>
        <v/>
      </c>
      <c r="G39" s="78" t="e">
        <f t="shared" si="6"/>
        <v>#VALUE!</v>
      </c>
      <c r="H39" s="56">
        <f t="shared" si="7"/>
        <v>0</v>
      </c>
      <c r="I39" s="54"/>
    </row>
    <row r="40" spans="1:9" x14ac:dyDescent="0.2">
      <c r="A40" s="21"/>
      <c r="B40" s="111"/>
      <c r="C40" s="112"/>
      <c r="D40" s="108" t="b">
        <f t="shared" si="8"/>
        <v>0</v>
      </c>
      <c r="E40" s="109"/>
      <c r="F40" s="110" t="str">
        <f t="shared" si="9"/>
        <v/>
      </c>
      <c r="G40" s="78" t="e">
        <f t="shared" si="6"/>
        <v>#VALUE!</v>
      </c>
      <c r="H40" s="56">
        <f t="shared" si="7"/>
        <v>0</v>
      </c>
      <c r="I40" s="54"/>
    </row>
    <row r="41" spans="1:9" x14ac:dyDescent="0.2">
      <c r="A41" s="21"/>
      <c r="B41" s="111"/>
      <c r="C41" s="112"/>
      <c r="D41" s="108" t="b">
        <f t="shared" si="8"/>
        <v>0</v>
      </c>
      <c r="E41" s="109"/>
      <c r="F41" s="110" t="str">
        <f t="shared" si="9"/>
        <v/>
      </c>
      <c r="G41" s="78" t="e">
        <f t="shared" si="6"/>
        <v>#VALUE!</v>
      </c>
      <c r="H41" s="56">
        <f t="shared" si="7"/>
        <v>0</v>
      </c>
      <c r="I41" s="54"/>
    </row>
    <row r="42" spans="1:9" x14ac:dyDescent="0.2">
      <c r="A42" s="21"/>
      <c r="B42" s="113"/>
      <c r="C42" s="114"/>
      <c r="D42" s="108" t="b">
        <f t="shared" si="8"/>
        <v>0</v>
      </c>
      <c r="E42" s="115"/>
      <c r="F42" s="116" t="str">
        <f t="shared" si="9"/>
        <v/>
      </c>
      <c r="G42" s="78" t="e">
        <f t="shared" si="6"/>
        <v>#VALUE!</v>
      </c>
      <c r="H42" s="56">
        <f t="shared" si="7"/>
        <v>0</v>
      </c>
      <c r="I42" s="54"/>
    </row>
    <row r="43" spans="1:9" x14ac:dyDescent="0.2">
      <c r="A43" s="17"/>
      <c r="B43" s="18"/>
      <c r="C43" s="19"/>
      <c r="D43" s="19"/>
      <c r="E43" s="19"/>
      <c r="F43" s="19"/>
      <c r="G43" s="19"/>
      <c r="H43" s="57"/>
      <c r="I43" s="54"/>
    </row>
    <row r="44" spans="1:9" x14ac:dyDescent="0.2">
      <c r="B44" s="9"/>
      <c r="C44" s="10"/>
      <c r="D44" s="11"/>
      <c r="E44" s="11"/>
      <c r="F44" s="11"/>
      <c r="G44" s="11"/>
      <c r="H44" s="8"/>
    </row>
    <row r="45" spans="1:9" x14ac:dyDescent="0.2">
      <c r="B45" s="6"/>
      <c r="C45" s="1"/>
      <c r="D45" s="2"/>
      <c r="E45" s="2"/>
      <c r="F45" s="2"/>
      <c r="G45" s="2"/>
    </row>
  </sheetData>
  <sheetProtection insertRows="0"/>
  <mergeCells count="1">
    <mergeCell ref="B2:C3"/>
  </mergeCells>
  <dataValidations count="5">
    <dataValidation type="list" allowBlank="1" showInputMessage="1" showErrorMessage="1" sqref="C37:C42" xr:uid="{00000000-0002-0000-0000-000000000000}">
      <formula1>"Math 105, Math 115, Math 116, Math 215, Math 216, Stats 250, other Math"</formula1>
    </dataValidation>
    <dataValidation type="list" allowBlank="1" showInputMessage="1" showErrorMessage="1" sqref="E6:E42" xr:uid="{00000000-0002-0000-0000-000001000000}">
      <formula1>"A+, A,A-, B+, B, B-, C+, C, C-, D+, D, D-, E, no grade"</formula1>
    </dataValidation>
    <dataValidation type="list" allowBlank="1" showInputMessage="1" showErrorMessage="1" sqref="C31:C36" xr:uid="{00000000-0002-0000-0000-000002000000}">
      <formula1>"Physics 125, Physics 127, Physics 126, Physics 128, Physics 135, Physics 136, Physics 235, Physics 236, Physics 140, Physics 141, Physics 240, Physics 241, other Physics"</formula1>
    </dataValidation>
    <dataValidation type="list" allowBlank="1" showInputMessage="1" showErrorMessage="1" sqref="C19:C30" xr:uid="{00000000-0002-0000-0000-000003000000}">
      <formula1>"Chem 125, Chem 126, Chem 130, Chem 210, Chem 211, Chem 215, Chem 216, Chem 230, Chem 245/246/247, Chem 260, Chem 351, Chem 352, Chem 451, Chem 452, Chem 453, MCDB 310, BiolChem 415, other chemistry"</formula1>
    </dataValidation>
    <dataValidation type="list" allowBlank="1" showInputMessage="1" showErrorMessage="1" sqref="C6:C18" xr:uid="{00000000-0002-0000-0000-000004000000}">
      <formula1>"Bio 171,Bio 172,Bio 173,Bio 205,Bio 207,Bio 222,Bio 225,Bio 226,Bio 252,Bio 305,Bio 541,Chem 352,EEB 341,MCDB 306,MCDB 307,MCDB 308,MCDB 427,MCDB 428,MCDB 429,Medadm 403,Micrbiol 301,Micrbiol 350,Physiology 201,Physiology 404,Physiology 502,other Biology"</formula1>
    </dataValidation>
  </dataValidations>
  <pageMargins left="0.25" right="0.25" top="0.75" bottom="0.7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7"/>
  <sheetViews>
    <sheetView topLeftCell="A4" zoomScaleNormal="100" workbookViewId="0">
      <selection activeCell="C19" sqref="C19:C30"/>
    </sheetView>
  </sheetViews>
  <sheetFormatPr baseColWidth="10" defaultColWidth="8.83203125" defaultRowHeight="15" x14ac:dyDescent="0.2"/>
  <cols>
    <col min="2" max="2" width="11.5" customWidth="1"/>
    <col min="3" max="3" width="14.1640625" customWidth="1"/>
    <col min="4" max="4" width="10.5" customWidth="1"/>
    <col min="6" max="6" width="22.83203125" customWidth="1"/>
    <col min="7" max="7" width="12.1640625" customWidth="1"/>
    <col min="8" max="9" width="9.1640625" style="52"/>
  </cols>
  <sheetData>
    <row r="1" spans="1:10" ht="25" thickBot="1" x14ac:dyDescent="0.35">
      <c r="A1" s="26" t="s">
        <v>23</v>
      </c>
      <c r="B1" s="59"/>
      <c r="C1" s="30"/>
      <c r="D1" s="31"/>
      <c r="E1" s="31"/>
      <c r="F1" s="36"/>
      <c r="G1" s="31"/>
    </row>
    <row r="2" spans="1:10" ht="27" thickTop="1" x14ac:dyDescent="0.4">
      <c r="A2" s="26"/>
      <c r="B2" s="119" t="s">
        <v>21</v>
      </c>
      <c r="C2" s="119"/>
      <c r="D2" s="71" t="s">
        <v>6</v>
      </c>
      <c r="E2" s="72" t="s">
        <v>7</v>
      </c>
      <c r="F2" s="13" t="s">
        <v>11</v>
      </c>
      <c r="G2" s="31"/>
    </row>
    <row r="3" spans="1:10" ht="27" thickBot="1" x14ac:dyDescent="0.45">
      <c r="A3" s="26"/>
      <c r="B3" s="119"/>
      <c r="C3" s="119"/>
      <c r="D3" s="71">
        <f>SUMIF(H6:H36,"&gt;0")</f>
        <v>0</v>
      </c>
      <c r="E3" s="72">
        <f>SUMIF(G6:G36,"&gt;=0")</f>
        <v>0</v>
      </c>
      <c r="F3" s="12" t="e">
        <f>E3/D3</f>
        <v>#DIV/0!</v>
      </c>
      <c r="G3" s="31"/>
      <c r="I3" s="53"/>
      <c r="J3" s="8"/>
    </row>
    <row r="4" spans="1:10" ht="17" thickTop="1" x14ac:dyDescent="0.2">
      <c r="A4" s="26"/>
      <c r="B4" s="32"/>
      <c r="C4" s="30"/>
      <c r="D4" s="31"/>
      <c r="E4" s="31"/>
      <c r="F4" s="31"/>
      <c r="G4" s="31"/>
    </row>
    <row r="5" spans="1:10" ht="21" thickBot="1" x14ac:dyDescent="0.3">
      <c r="A5" s="26"/>
      <c r="B5" s="33"/>
      <c r="C5" s="33" t="s">
        <v>0</v>
      </c>
      <c r="D5" s="34" t="s">
        <v>13</v>
      </c>
      <c r="E5" s="35" t="s">
        <v>12</v>
      </c>
      <c r="F5" s="35" t="s">
        <v>14</v>
      </c>
      <c r="G5" s="38" t="s">
        <v>2</v>
      </c>
      <c r="H5" s="55" t="s">
        <v>3</v>
      </c>
      <c r="I5" s="52" t="s">
        <v>4</v>
      </c>
    </row>
    <row r="6" spans="1:10" ht="17" thickTop="1" x14ac:dyDescent="0.2">
      <c r="A6" s="27"/>
      <c r="B6" s="97" t="s">
        <v>5</v>
      </c>
      <c r="C6" s="98"/>
      <c r="D6" s="103" t="b">
        <f t="shared" ref="D6:D18" si="0">IF(C6="Bio 171","4",IF(C6="Bio 172","4",IF(C6="Bio 173","2",IF(C6="Bio 205","3",IF(C6="Bio 207","4",IF(C6="Bio 222","3",IF(C6="Bio 225","3",IF(C6="Bio 226","2",IF(C6="Bio 252","4",IF(C6="Bio 305","3",IF(C6="Bio 541","4",IF(C6="Chem 352","2",IF(C6="EEB 341","4",IF(C6="MCDB 306","3",IF(C6="MCDB 308","3",IF(C6="MCDB 427","4",IF(C6="MCDB 428","4",IF(C6="MCDB 429","3",IF(C6="Micrbiol 301","3",IF(C6="Micrbiol 350","1",IF(C6="Medadm 403","5",IF(C6="Physiology 201","4",IF(C6="Physiology 502","4",IF(C6="Physiology 404","2",IF(C6="other Biology","")))))))))))))))))))))))))</f>
        <v>0</v>
      </c>
      <c r="E6" s="99"/>
      <c r="F6" s="100" t="str">
        <f>IF(E6="A+","4.0",IF(E6="A","4.0",IF(E6="A-","3.7",IF(E6="B+","3.3",IF(E6="B","3.0",IF(E6="B-","2.7",IF(E6="C+","2.3",IF(E6="C","2.0",IF(E6="C-","1.7",IF(E6="D+","1.3",IF(E6="D","1.0",IF(E6="D-","0.7",IF(E6="E","0.0",IF(E6="","",IF(E6="no grade","")))))))))))))))</f>
        <v/>
      </c>
      <c r="G6" s="68" t="e">
        <f>D6*F6</f>
        <v>#VALUE!</v>
      </c>
      <c r="H6" s="56">
        <f>D6*1</f>
        <v>0</v>
      </c>
    </row>
    <row r="7" spans="1:10" ht="16" x14ac:dyDescent="0.2">
      <c r="A7" s="27"/>
      <c r="B7" s="101"/>
      <c r="C7" s="102"/>
      <c r="D7" s="103" t="b">
        <f t="shared" si="0"/>
        <v>0</v>
      </c>
      <c r="E7" s="99"/>
      <c r="F7" s="100" t="str">
        <f t="shared" ref="F7:F36" si="1">IF(E7="A+","4.0",IF(E7="A","4.0",IF(E7="A-","3.7",IF(E7="B+","3.3",IF(E7="B","3.0",IF(E7="B-","2.7",IF(E7="C+","2.3",IF(E7="C","2.0",IF(E7="C-","1.7",IF(E7="D+","1.3",IF(E7="D","1.0",IF(E7="D-","0.7",IF(E7="E","0.0",IF(E7="","",IF(E7="no grade","")))))))))))))))</f>
        <v/>
      </c>
      <c r="G7" s="68" t="e">
        <f t="shared" ref="G7:G36" si="2">D7*F7</f>
        <v>#VALUE!</v>
      </c>
      <c r="H7" s="56">
        <f t="shared" ref="H7:H36" si="3">D7*1</f>
        <v>0</v>
      </c>
    </row>
    <row r="8" spans="1:10" ht="16" x14ac:dyDescent="0.2">
      <c r="A8" s="27"/>
      <c r="B8" s="101"/>
      <c r="C8" s="102"/>
      <c r="D8" s="103" t="b">
        <f t="shared" si="0"/>
        <v>0</v>
      </c>
      <c r="E8" s="99"/>
      <c r="F8" s="100" t="str">
        <f t="shared" si="1"/>
        <v/>
      </c>
      <c r="G8" s="68" t="e">
        <f t="shared" si="2"/>
        <v>#VALUE!</v>
      </c>
      <c r="H8" s="56">
        <f t="shared" si="3"/>
        <v>0</v>
      </c>
    </row>
    <row r="9" spans="1:10" ht="16" x14ac:dyDescent="0.2">
      <c r="A9" s="27"/>
      <c r="B9" s="101"/>
      <c r="C9" s="102"/>
      <c r="D9" s="103" t="b">
        <f t="shared" si="0"/>
        <v>0</v>
      </c>
      <c r="E9" s="104"/>
      <c r="F9" s="100" t="str">
        <f t="shared" si="1"/>
        <v/>
      </c>
      <c r="G9" s="68" t="e">
        <f t="shared" si="2"/>
        <v>#VALUE!</v>
      </c>
      <c r="H9" s="56">
        <f t="shared" si="3"/>
        <v>0</v>
      </c>
    </row>
    <row r="10" spans="1:10" ht="16" x14ac:dyDescent="0.2">
      <c r="A10" s="27"/>
      <c r="B10" s="101"/>
      <c r="C10" s="102"/>
      <c r="D10" s="103" t="b">
        <f t="shared" si="0"/>
        <v>0</v>
      </c>
      <c r="E10" s="99"/>
      <c r="F10" s="100" t="str">
        <f t="shared" si="1"/>
        <v/>
      </c>
      <c r="G10" s="68" t="e">
        <f t="shared" si="2"/>
        <v>#VALUE!</v>
      </c>
      <c r="H10" s="56">
        <f t="shared" si="3"/>
        <v>0</v>
      </c>
    </row>
    <row r="11" spans="1:10" ht="16" x14ac:dyDescent="0.2">
      <c r="A11" s="27"/>
      <c r="B11" s="101"/>
      <c r="C11" s="102"/>
      <c r="D11" s="103" t="b">
        <f t="shared" si="0"/>
        <v>0</v>
      </c>
      <c r="E11" s="99"/>
      <c r="F11" s="100" t="str">
        <f t="shared" si="1"/>
        <v/>
      </c>
      <c r="G11" s="68" t="e">
        <f t="shared" si="2"/>
        <v>#VALUE!</v>
      </c>
      <c r="H11" s="56">
        <f t="shared" si="3"/>
        <v>0</v>
      </c>
    </row>
    <row r="12" spans="1:10" ht="16" x14ac:dyDescent="0.2">
      <c r="A12" s="27"/>
      <c r="B12" s="101"/>
      <c r="C12" s="102"/>
      <c r="D12" s="103" t="b">
        <f t="shared" si="0"/>
        <v>0</v>
      </c>
      <c r="E12" s="104"/>
      <c r="F12" s="100" t="str">
        <f t="shared" si="1"/>
        <v/>
      </c>
      <c r="G12" s="68" t="e">
        <f t="shared" si="2"/>
        <v>#VALUE!</v>
      </c>
      <c r="H12" s="56">
        <f t="shared" si="3"/>
        <v>0</v>
      </c>
    </row>
    <row r="13" spans="1:10" ht="16" x14ac:dyDescent="0.2">
      <c r="A13" s="27"/>
      <c r="B13" s="101"/>
      <c r="C13" s="102"/>
      <c r="D13" s="103" t="b">
        <f t="shared" si="0"/>
        <v>0</v>
      </c>
      <c r="E13" s="99"/>
      <c r="F13" s="100" t="str">
        <f t="shared" si="1"/>
        <v/>
      </c>
      <c r="G13" s="68" t="e">
        <f t="shared" si="2"/>
        <v>#VALUE!</v>
      </c>
      <c r="H13" s="56">
        <f t="shared" si="3"/>
        <v>0</v>
      </c>
    </row>
    <row r="14" spans="1:10" ht="16" x14ac:dyDescent="0.2">
      <c r="A14" s="27"/>
      <c r="B14" s="101"/>
      <c r="C14" s="102"/>
      <c r="D14" s="103" t="b">
        <f t="shared" si="0"/>
        <v>0</v>
      </c>
      <c r="E14" s="99"/>
      <c r="F14" s="100" t="str">
        <f t="shared" si="1"/>
        <v/>
      </c>
      <c r="G14" s="68" t="e">
        <f t="shared" si="2"/>
        <v>#VALUE!</v>
      </c>
      <c r="H14" s="56">
        <f t="shared" si="3"/>
        <v>0</v>
      </c>
    </row>
    <row r="15" spans="1:10" ht="16" x14ac:dyDescent="0.2">
      <c r="A15" s="27"/>
      <c r="B15" s="101"/>
      <c r="C15" s="102"/>
      <c r="D15" s="103" t="b">
        <f t="shared" si="0"/>
        <v>0</v>
      </c>
      <c r="E15" s="99"/>
      <c r="F15" s="100" t="str">
        <f t="shared" si="1"/>
        <v/>
      </c>
      <c r="G15" s="68" t="e">
        <f t="shared" si="2"/>
        <v>#VALUE!</v>
      </c>
      <c r="H15" s="56">
        <f t="shared" si="3"/>
        <v>0</v>
      </c>
    </row>
    <row r="16" spans="1:10" ht="16" x14ac:dyDescent="0.2">
      <c r="A16" s="27"/>
      <c r="B16" s="101"/>
      <c r="C16" s="102"/>
      <c r="D16" s="103" t="b">
        <f t="shared" si="0"/>
        <v>0</v>
      </c>
      <c r="E16" s="99"/>
      <c r="F16" s="100" t="str">
        <f t="shared" si="1"/>
        <v/>
      </c>
      <c r="G16" s="68" t="e">
        <f t="shared" si="2"/>
        <v>#VALUE!</v>
      </c>
      <c r="H16" s="56">
        <f t="shared" si="3"/>
        <v>0</v>
      </c>
    </row>
    <row r="17" spans="1:8" ht="16" x14ac:dyDescent="0.2">
      <c r="A17" s="27"/>
      <c r="B17" s="101"/>
      <c r="C17" s="102"/>
      <c r="D17" s="103" t="b">
        <f t="shared" si="0"/>
        <v>0</v>
      </c>
      <c r="E17" s="99"/>
      <c r="F17" s="100" t="str">
        <f t="shared" si="1"/>
        <v/>
      </c>
      <c r="G17" s="68" t="e">
        <f t="shared" si="2"/>
        <v>#VALUE!</v>
      </c>
      <c r="H17" s="56">
        <f t="shared" si="3"/>
        <v>0</v>
      </c>
    </row>
    <row r="18" spans="1:8" ht="16" x14ac:dyDescent="0.2">
      <c r="A18" s="27"/>
      <c r="B18" s="105"/>
      <c r="C18" s="102"/>
      <c r="D18" s="103" t="b">
        <f t="shared" si="0"/>
        <v>0</v>
      </c>
      <c r="E18" s="99"/>
      <c r="F18" s="100" t="str">
        <f t="shared" si="1"/>
        <v/>
      </c>
      <c r="G18" s="68" t="e">
        <f t="shared" si="2"/>
        <v>#VALUE!</v>
      </c>
      <c r="H18" s="56">
        <f t="shared" si="3"/>
        <v>0</v>
      </c>
    </row>
    <row r="19" spans="1:8" ht="16" x14ac:dyDescent="0.2">
      <c r="A19" s="28"/>
      <c r="B19" s="79" t="s">
        <v>8</v>
      </c>
      <c r="C19" s="80"/>
      <c r="D19" s="81" t="b">
        <f>IF(C19="Chem 125","1",IF(C19="Chem 126","1",IF(C19="Chem 130","3",IF(C19="Chem 210","4", IF(C19="Chem 211","1",IF(C19="Chem 215","3",IF(C19="Chem 216","2",IF(C19="Chem 230","3", IF(C19="Chem 245/246/247","4",IF(C19="Chem 260","3",  IF(C19="MCDB 310","3",IF(C19="Chem 351","4",IF(C19="Chem 352","2",IF(C19="Chem 451","4",IF(C19="Chem 452","4",IF(C19="Chem 453","3",IF(C19="BiolChem 415","3", IF(C19="other chemistry",""))))))))))))))))))</f>
        <v>0</v>
      </c>
      <c r="E19" s="82"/>
      <c r="F19" s="83" t="str">
        <f t="shared" si="1"/>
        <v/>
      </c>
      <c r="G19" s="69" t="e">
        <f t="shared" si="2"/>
        <v>#VALUE!</v>
      </c>
      <c r="H19" s="56">
        <f t="shared" si="3"/>
        <v>0</v>
      </c>
    </row>
    <row r="20" spans="1:8" ht="16" x14ac:dyDescent="0.2">
      <c r="A20" s="28"/>
      <c r="B20" s="84"/>
      <c r="C20" s="85"/>
      <c r="D20" s="81" t="b">
        <f t="shared" ref="D20:D30" si="4">IF(C20="Chem 125","1",IF(C20="Chem 126","1",IF(C20="Chem 130","3",IF(C20="Chem 210","4", IF(C20="Chem 211","1",IF(C20="Chem 215","3",IF(C20="Chem 216","2",IF(C20="Chem 230","3", IF(C20="Chem 245/246/247","4",IF(C20="Chem 260","3",  IF(C20="MCDB 310","3",IF(C20="Chem 351","4",IF(C20="Chem 352","2",IF(C20="Chem 451","4",IF(C20="Chem 452","4",IF(C20="Chem 453","3",IF(C20="BiolChem 415","3", IF(C20="other chemistry",""))))))))))))))))))</f>
        <v>0</v>
      </c>
      <c r="E20" s="82"/>
      <c r="F20" s="83" t="str">
        <f t="shared" si="1"/>
        <v/>
      </c>
      <c r="G20" s="69" t="e">
        <f t="shared" si="2"/>
        <v>#VALUE!</v>
      </c>
      <c r="H20" s="56">
        <f t="shared" si="3"/>
        <v>0</v>
      </c>
    </row>
    <row r="21" spans="1:8" ht="16" x14ac:dyDescent="0.2">
      <c r="A21" s="28"/>
      <c r="B21" s="84"/>
      <c r="C21" s="85"/>
      <c r="D21" s="81" t="b">
        <f t="shared" si="4"/>
        <v>0</v>
      </c>
      <c r="E21" s="82"/>
      <c r="F21" s="83" t="str">
        <f t="shared" si="1"/>
        <v/>
      </c>
      <c r="G21" s="69" t="e">
        <f t="shared" si="2"/>
        <v>#VALUE!</v>
      </c>
      <c r="H21" s="56">
        <f t="shared" si="3"/>
        <v>0</v>
      </c>
    </row>
    <row r="22" spans="1:8" ht="16" x14ac:dyDescent="0.2">
      <c r="A22" s="28"/>
      <c r="B22" s="84"/>
      <c r="C22" s="85"/>
      <c r="D22" s="81" t="b">
        <f t="shared" si="4"/>
        <v>0</v>
      </c>
      <c r="E22" s="82"/>
      <c r="F22" s="83" t="str">
        <f t="shared" si="1"/>
        <v/>
      </c>
      <c r="G22" s="69" t="e">
        <f t="shared" si="2"/>
        <v>#VALUE!</v>
      </c>
      <c r="H22" s="56">
        <f t="shared" si="3"/>
        <v>0</v>
      </c>
    </row>
    <row r="23" spans="1:8" ht="16" x14ac:dyDescent="0.2">
      <c r="A23" s="28"/>
      <c r="B23" s="84"/>
      <c r="C23" s="85"/>
      <c r="D23" s="81" t="b">
        <f t="shared" si="4"/>
        <v>0</v>
      </c>
      <c r="E23" s="82"/>
      <c r="F23" s="83" t="str">
        <f t="shared" si="1"/>
        <v/>
      </c>
      <c r="G23" s="69" t="e">
        <f t="shared" si="2"/>
        <v>#VALUE!</v>
      </c>
      <c r="H23" s="56">
        <f t="shared" si="3"/>
        <v>0</v>
      </c>
    </row>
    <row r="24" spans="1:8" ht="16" x14ac:dyDescent="0.2">
      <c r="A24" s="28"/>
      <c r="B24" s="84"/>
      <c r="C24" s="85"/>
      <c r="D24" s="81" t="b">
        <f t="shared" si="4"/>
        <v>0</v>
      </c>
      <c r="E24" s="82"/>
      <c r="F24" s="83" t="str">
        <f t="shared" si="1"/>
        <v/>
      </c>
      <c r="G24" s="69" t="e">
        <f t="shared" si="2"/>
        <v>#VALUE!</v>
      </c>
      <c r="H24" s="56">
        <f t="shared" si="3"/>
        <v>0</v>
      </c>
    </row>
    <row r="25" spans="1:8" ht="16" x14ac:dyDescent="0.2">
      <c r="A25" s="28"/>
      <c r="B25" s="84"/>
      <c r="C25" s="85"/>
      <c r="D25" s="81" t="b">
        <f t="shared" si="4"/>
        <v>0</v>
      </c>
      <c r="E25" s="82"/>
      <c r="F25" s="83" t="str">
        <f t="shared" si="1"/>
        <v/>
      </c>
      <c r="G25" s="69" t="e">
        <f t="shared" si="2"/>
        <v>#VALUE!</v>
      </c>
      <c r="H25" s="56">
        <f t="shared" si="3"/>
        <v>0</v>
      </c>
    </row>
    <row r="26" spans="1:8" ht="16" x14ac:dyDescent="0.2">
      <c r="A26" s="28"/>
      <c r="B26" s="84"/>
      <c r="C26" s="85"/>
      <c r="D26" s="81" t="b">
        <f t="shared" si="4"/>
        <v>0</v>
      </c>
      <c r="E26" s="82"/>
      <c r="F26" s="83" t="str">
        <f t="shared" si="1"/>
        <v/>
      </c>
      <c r="G26" s="69" t="e">
        <f t="shared" si="2"/>
        <v>#VALUE!</v>
      </c>
      <c r="H26" s="56">
        <f t="shared" si="3"/>
        <v>0</v>
      </c>
    </row>
    <row r="27" spans="1:8" ht="16" x14ac:dyDescent="0.2">
      <c r="A27" s="28"/>
      <c r="B27" s="84"/>
      <c r="C27" s="85"/>
      <c r="D27" s="81" t="b">
        <f t="shared" si="4"/>
        <v>0</v>
      </c>
      <c r="E27" s="82"/>
      <c r="F27" s="83" t="str">
        <f t="shared" si="1"/>
        <v/>
      </c>
      <c r="G27" s="69" t="e">
        <f t="shared" si="2"/>
        <v>#VALUE!</v>
      </c>
      <c r="H27" s="56">
        <f t="shared" si="3"/>
        <v>0</v>
      </c>
    </row>
    <row r="28" spans="1:8" ht="16" x14ac:dyDescent="0.2">
      <c r="A28" s="28"/>
      <c r="B28" s="84"/>
      <c r="C28" s="85"/>
      <c r="D28" s="81" t="b">
        <f t="shared" si="4"/>
        <v>0</v>
      </c>
      <c r="E28" s="82"/>
      <c r="F28" s="83" t="str">
        <f t="shared" si="1"/>
        <v/>
      </c>
      <c r="G28" s="69" t="e">
        <f t="shared" si="2"/>
        <v>#VALUE!</v>
      </c>
      <c r="H28" s="56">
        <f t="shared" si="3"/>
        <v>0</v>
      </c>
    </row>
    <row r="29" spans="1:8" ht="16" x14ac:dyDescent="0.2">
      <c r="A29" s="28"/>
      <c r="B29" s="84"/>
      <c r="C29" s="85"/>
      <c r="D29" s="81" t="b">
        <f t="shared" si="4"/>
        <v>0</v>
      </c>
      <c r="E29" s="82"/>
      <c r="F29" s="83" t="str">
        <f t="shared" si="1"/>
        <v/>
      </c>
      <c r="G29" s="69" t="e">
        <f t="shared" si="2"/>
        <v>#VALUE!</v>
      </c>
      <c r="H29" s="56">
        <f t="shared" si="3"/>
        <v>0</v>
      </c>
    </row>
    <row r="30" spans="1:8" ht="16" x14ac:dyDescent="0.2">
      <c r="A30" s="28"/>
      <c r="B30" s="86"/>
      <c r="C30" s="85"/>
      <c r="D30" s="81" t="b">
        <f t="shared" si="4"/>
        <v>0</v>
      </c>
      <c r="E30" s="82"/>
      <c r="F30" s="83" t="str">
        <f t="shared" si="1"/>
        <v/>
      </c>
      <c r="G30" s="69" t="e">
        <f t="shared" si="2"/>
        <v>#VALUE!</v>
      </c>
      <c r="H30" s="56">
        <f t="shared" si="3"/>
        <v>0</v>
      </c>
    </row>
    <row r="31" spans="1:8" ht="16" x14ac:dyDescent="0.2">
      <c r="A31" s="28"/>
      <c r="B31" s="87" t="s">
        <v>15</v>
      </c>
      <c r="C31" s="88"/>
      <c r="D31" s="89" t="b">
        <f t="shared" ref="D31:D36" si="5">IF(C31="Physics 125","4",IF(C31="Physics 127","1", IF(C31="Physics 126","4", IF(C31="Physics 128","1", IF(C31="Physics 135","4", IF(C31="Physics 136","1", IF(C31="Physics 235","4", IF(C31="Physics 236","1", IF(C31="Physics 140","4", IF(C31="Physics 141","1", IF(C31="Physics 240","4", IF(C31="Physics 241","1", IF(C31="other Physics","")))))))))))))</f>
        <v>0</v>
      </c>
      <c r="E31" s="90"/>
      <c r="F31" s="91" t="str">
        <f t="shared" si="1"/>
        <v/>
      </c>
      <c r="G31" s="70" t="e">
        <f t="shared" si="2"/>
        <v>#VALUE!</v>
      </c>
      <c r="H31" s="56">
        <f t="shared" si="3"/>
        <v>0</v>
      </c>
    </row>
    <row r="32" spans="1:8" ht="16" x14ac:dyDescent="0.2">
      <c r="A32" s="28"/>
      <c r="B32" s="92" t="s">
        <v>16</v>
      </c>
      <c r="C32" s="93"/>
      <c r="D32" s="89" t="b">
        <f t="shared" si="5"/>
        <v>0</v>
      </c>
      <c r="E32" s="90"/>
      <c r="F32" s="91" t="str">
        <f t="shared" si="1"/>
        <v/>
      </c>
      <c r="G32" s="70" t="e">
        <f t="shared" si="2"/>
        <v>#VALUE!</v>
      </c>
      <c r="H32" s="56">
        <f t="shared" si="3"/>
        <v>0</v>
      </c>
    </row>
    <row r="33" spans="1:8" ht="16" x14ac:dyDescent="0.2">
      <c r="A33" s="28"/>
      <c r="B33" s="92" t="s">
        <v>17</v>
      </c>
      <c r="C33" s="93"/>
      <c r="D33" s="94" t="b">
        <f t="shared" si="5"/>
        <v>0</v>
      </c>
      <c r="E33" s="90"/>
      <c r="F33" s="91" t="str">
        <f t="shared" si="1"/>
        <v/>
      </c>
      <c r="G33" s="70" t="e">
        <f t="shared" si="2"/>
        <v>#VALUE!</v>
      </c>
      <c r="H33" s="56">
        <f t="shared" si="3"/>
        <v>0</v>
      </c>
    </row>
    <row r="34" spans="1:8" ht="16" x14ac:dyDescent="0.2">
      <c r="A34" s="28"/>
      <c r="B34" s="95"/>
      <c r="C34" s="93"/>
      <c r="D34" s="94" t="b">
        <f t="shared" si="5"/>
        <v>0</v>
      </c>
      <c r="E34" s="90"/>
      <c r="F34" s="91" t="str">
        <f t="shared" si="1"/>
        <v/>
      </c>
      <c r="G34" s="70" t="e">
        <f t="shared" si="2"/>
        <v>#VALUE!</v>
      </c>
      <c r="H34" s="56">
        <f t="shared" si="3"/>
        <v>0</v>
      </c>
    </row>
    <row r="35" spans="1:8" ht="16" x14ac:dyDescent="0.2">
      <c r="A35" s="28"/>
      <c r="B35" s="95"/>
      <c r="C35" s="93"/>
      <c r="D35" s="94" t="b">
        <f t="shared" si="5"/>
        <v>0</v>
      </c>
      <c r="E35" s="90"/>
      <c r="F35" s="91" t="str">
        <f t="shared" si="1"/>
        <v/>
      </c>
      <c r="G35" s="70" t="e">
        <f t="shared" si="2"/>
        <v>#VALUE!</v>
      </c>
      <c r="H35" s="56">
        <f t="shared" si="3"/>
        <v>0</v>
      </c>
    </row>
    <row r="36" spans="1:8" ht="16" x14ac:dyDescent="0.2">
      <c r="A36" s="28"/>
      <c r="B36" s="96"/>
      <c r="C36" s="93"/>
      <c r="D36" s="94" t="b">
        <f t="shared" si="5"/>
        <v>0</v>
      </c>
      <c r="E36" s="90"/>
      <c r="F36" s="91" t="str">
        <f t="shared" si="1"/>
        <v/>
      </c>
      <c r="G36" s="70" t="e">
        <f t="shared" si="2"/>
        <v>#VALUE!</v>
      </c>
      <c r="H36" s="56">
        <f t="shared" si="3"/>
        <v>0</v>
      </c>
    </row>
    <row r="37" spans="1:8" ht="16" x14ac:dyDescent="0.2">
      <c r="A37" s="29"/>
      <c r="B37" s="37"/>
      <c r="C37" s="29"/>
      <c r="D37" s="29"/>
      <c r="E37" s="29"/>
      <c r="F37" s="29"/>
      <c r="G37" s="29"/>
      <c r="H37" s="57"/>
    </row>
  </sheetData>
  <sheetProtection insertRows="0"/>
  <mergeCells count="1">
    <mergeCell ref="B2:C3"/>
  </mergeCells>
  <dataValidations count="4">
    <dataValidation type="list" allowBlank="1" showInputMessage="1" showErrorMessage="1" sqref="C6:C18" xr:uid="{00000000-0002-0000-0100-000000000000}">
      <formula1>"Bio 171,Bio 172,Bio 173,Bio 205,Bio 207,Bio 222,Bio 225,Bio 226,Bio 252,Bio 305,Bio 541,Chem 352,EEB 341,MCDB 306,MCDB 307,MCDB 308,MCDB 427,MCDB 428,MCDB 429,Medadm 403,Micrbiol 301,Micrbiol 350,Physiology 201,Physiology 404,Physiology 502,other Biology"</formula1>
    </dataValidation>
    <dataValidation type="list" allowBlank="1" showInputMessage="1" showErrorMessage="1" sqref="C19:C30" xr:uid="{00000000-0002-0000-0100-000001000000}">
      <formula1>"Chem 125, Chem 126, Chem 130, Chem 210, Chem 211, Chem 215, Chem 216, Chem 230, Chem 245/246/247, Chem 260, Chem 351, Chem 352, Chem 451, Chem 452, Chem 453, MCDB 310, BiolChem 415, other chemistry"</formula1>
    </dataValidation>
    <dataValidation type="list" allowBlank="1" showInputMessage="1" showErrorMessage="1" sqref="C31:C36" xr:uid="{00000000-0002-0000-0100-000002000000}">
      <formula1>"Physics 125, Physics 127, Physics 126, Physics 128, Physics 135, Physics 136, Physics 235, Physics 236, Physics 140, Physics 141, Physics 240, Physics 241, other Physics"</formula1>
    </dataValidation>
    <dataValidation type="list" allowBlank="1" showInputMessage="1" showErrorMessage="1" sqref="E6:E36" xr:uid="{00000000-0002-0000-0100-000003000000}">
      <formula1>"A+, A,A-, B+, B, B-, C+, C, C-, D+, D, D-, E, no grade"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7"/>
  <sheetViews>
    <sheetView zoomScaleNormal="100" workbookViewId="0">
      <selection activeCell="D19" sqref="D19"/>
    </sheetView>
  </sheetViews>
  <sheetFormatPr baseColWidth="10" defaultColWidth="8.83203125" defaultRowHeight="15" x14ac:dyDescent="0.2"/>
  <cols>
    <col min="2" max="2" width="11.83203125" customWidth="1"/>
    <col min="3" max="3" width="13.6640625" customWidth="1"/>
    <col min="5" max="5" width="11.1640625" customWidth="1"/>
    <col min="6" max="6" width="23" customWidth="1"/>
    <col min="7" max="7" width="18.5" customWidth="1"/>
  </cols>
  <sheetData>
    <row r="1" spans="1:10" ht="25" thickBot="1" x14ac:dyDescent="0.35">
      <c r="A1" s="26" t="s">
        <v>23</v>
      </c>
      <c r="B1" s="60"/>
      <c r="C1" s="42"/>
      <c r="D1" s="43"/>
      <c r="E1" s="43"/>
      <c r="F1" s="51"/>
      <c r="G1" s="43"/>
      <c r="H1" s="52"/>
      <c r="I1" s="52"/>
    </row>
    <row r="2" spans="1:10" ht="27" thickTop="1" x14ac:dyDescent="0.4">
      <c r="A2" s="40"/>
      <c r="B2" s="120" t="s">
        <v>22</v>
      </c>
      <c r="C2" s="120"/>
      <c r="D2" s="66" t="s">
        <v>6</v>
      </c>
      <c r="E2" s="67" t="s">
        <v>7</v>
      </c>
      <c r="F2" s="13" t="s">
        <v>19</v>
      </c>
      <c r="G2" s="43"/>
      <c r="H2" s="52"/>
      <c r="I2" s="52"/>
    </row>
    <row r="3" spans="1:10" ht="27" thickBot="1" x14ac:dyDescent="0.45">
      <c r="A3" s="40"/>
      <c r="B3" s="120"/>
      <c r="C3" s="120"/>
      <c r="D3" s="66">
        <f>SUMIF(H6:H36,"&gt;0")</f>
        <v>0</v>
      </c>
      <c r="E3" s="67">
        <f>SUMIF(G6:G36,"&gt;=0")</f>
        <v>0</v>
      </c>
      <c r="F3" s="12" t="e">
        <f>E3/D3</f>
        <v>#DIV/0!</v>
      </c>
      <c r="G3" s="43"/>
      <c r="H3" s="52"/>
      <c r="I3" s="53"/>
      <c r="J3" s="8"/>
    </row>
    <row r="4" spans="1:10" ht="17" thickTop="1" x14ac:dyDescent="0.2">
      <c r="A4" s="40"/>
      <c r="B4" s="47"/>
      <c r="C4" s="42"/>
      <c r="D4" s="43"/>
      <c r="E4" s="43"/>
      <c r="F4" s="43"/>
      <c r="G4" s="61"/>
      <c r="H4" s="52"/>
      <c r="I4" s="52"/>
    </row>
    <row r="5" spans="1:10" ht="21" thickBot="1" x14ac:dyDescent="0.3">
      <c r="A5" s="40"/>
      <c r="B5" s="44"/>
      <c r="C5" s="44" t="s">
        <v>0</v>
      </c>
      <c r="D5" s="45" t="s">
        <v>13</v>
      </c>
      <c r="E5" s="46" t="s">
        <v>12</v>
      </c>
      <c r="F5" s="46" t="s">
        <v>18</v>
      </c>
      <c r="G5" s="62" t="s">
        <v>2</v>
      </c>
      <c r="H5" s="55" t="s">
        <v>3</v>
      </c>
      <c r="I5" s="52" t="s">
        <v>4</v>
      </c>
    </row>
    <row r="6" spans="1:10" ht="17" thickTop="1" x14ac:dyDescent="0.2">
      <c r="A6" s="41"/>
      <c r="B6" s="97" t="s">
        <v>5</v>
      </c>
      <c r="C6" s="98"/>
      <c r="D6" s="103" t="b">
        <f t="shared" ref="D6:D18" si="0">IF(C6="Bio 171","4",IF(C6="Bio 172","4",IF(C6="Bio 173","2",IF(C6="Bio 205","3",IF(C6="Bio 207","4",IF(C6="Bio 222","3",IF(C6="Bio 225","3",IF(C6="Bio 226","2",IF(C6="Bio 252","4",IF(C6="Bio 305","3",IF(C6="Bio 541","4",IF(C6="Chem 352","2",IF(C6="EEB 341","4",IF(C6="MCDB 306","3",IF(C6="MCDB 308","3",IF(C6="MCDB 427","4",IF(C6="MCDB 428","4",IF(C6="MCDB 429","3",IF(C6="Micrbiol 301","3",IF(C6="Micrbiol 350","1",IF(C6="Medadm 403","5",IF(C6="Physiology 201","4",IF(C6="Physiology 502","4",IF(C6="Physiology 404","2",IF(C6="other Biology","")))))))))))))))))))))))))</f>
        <v>0</v>
      </c>
      <c r="E6" s="99"/>
      <c r="F6" s="100" t="str">
        <f>IF(E6="A+","4.33",IF(E6="A","4.0",IF(E6="A-","3.667",IF(E6="B+","3.333",IF(E6="B","3.0",IF(E6="B-","2.667",IF(E6="C+","2.333",IF(E6="C","2.0",IF(E6="C-","1.667",IF(E6="D+","1.333",IF(E6="D","1.0",IF(E6="D-","0.667",IF(E6="E","0.0",IF(E6="","",IF(E6="no grade","")))))))))))))))</f>
        <v/>
      </c>
      <c r="G6" s="63" t="e">
        <f>D6*F6</f>
        <v>#VALUE!</v>
      </c>
      <c r="H6" s="56">
        <f>D6*1</f>
        <v>0</v>
      </c>
      <c r="I6" s="52"/>
    </row>
    <row r="7" spans="1:10" ht="16" x14ac:dyDescent="0.2">
      <c r="A7" s="41"/>
      <c r="B7" s="101"/>
      <c r="C7" s="102"/>
      <c r="D7" s="103" t="b">
        <f t="shared" si="0"/>
        <v>0</v>
      </c>
      <c r="E7" s="99"/>
      <c r="F7" s="100" t="str">
        <f t="shared" ref="F7:F36" si="1">IF(E7="A+","4.33",IF(E7="A","4.0",IF(E7="A-","3.667",IF(E7="B+","3.333",IF(E7="B","3.0",IF(E7="B-","2.667",IF(E7="C+","2.333",IF(E7="C","2.0",IF(E7="C-","1.667",IF(E7="D+","1.333",IF(E7="D","1.0",IF(E7="D-","0.667",IF(E7="E","0.0",IF(E7="","",IF(E7="no grade","")))))))))))))))</f>
        <v/>
      </c>
      <c r="G7" s="63" t="e">
        <f t="shared" ref="G7:G36" si="2">D7*F7</f>
        <v>#VALUE!</v>
      </c>
      <c r="H7" s="56">
        <f t="shared" ref="H7:H36" si="3">D7*1</f>
        <v>0</v>
      </c>
      <c r="I7" s="52"/>
    </row>
    <row r="8" spans="1:10" ht="16" x14ac:dyDescent="0.2">
      <c r="A8" s="41"/>
      <c r="B8" s="101"/>
      <c r="C8" s="102"/>
      <c r="D8" s="103" t="b">
        <f t="shared" si="0"/>
        <v>0</v>
      </c>
      <c r="E8" s="99"/>
      <c r="F8" s="100" t="str">
        <f t="shared" si="1"/>
        <v/>
      </c>
      <c r="G8" s="63" t="e">
        <f t="shared" si="2"/>
        <v>#VALUE!</v>
      </c>
      <c r="H8" s="56">
        <f t="shared" si="3"/>
        <v>0</v>
      </c>
      <c r="I8" s="52"/>
    </row>
    <row r="9" spans="1:10" ht="16" x14ac:dyDescent="0.2">
      <c r="A9" s="41"/>
      <c r="B9" s="101"/>
      <c r="C9" s="102"/>
      <c r="D9" s="103" t="b">
        <f t="shared" si="0"/>
        <v>0</v>
      </c>
      <c r="E9" s="104"/>
      <c r="F9" s="100" t="str">
        <f t="shared" si="1"/>
        <v/>
      </c>
      <c r="G9" s="63" t="e">
        <f t="shared" si="2"/>
        <v>#VALUE!</v>
      </c>
      <c r="H9" s="56">
        <f t="shared" si="3"/>
        <v>0</v>
      </c>
      <c r="I9" s="52"/>
    </row>
    <row r="10" spans="1:10" ht="16" x14ac:dyDescent="0.2">
      <c r="A10" s="41"/>
      <c r="B10" s="101"/>
      <c r="C10" s="102"/>
      <c r="D10" s="103" t="b">
        <f t="shared" si="0"/>
        <v>0</v>
      </c>
      <c r="E10" s="99"/>
      <c r="F10" s="100" t="str">
        <f t="shared" si="1"/>
        <v/>
      </c>
      <c r="G10" s="63" t="e">
        <f t="shared" si="2"/>
        <v>#VALUE!</v>
      </c>
      <c r="H10" s="56">
        <f t="shared" si="3"/>
        <v>0</v>
      </c>
      <c r="I10" s="52"/>
    </row>
    <row r="11" spans="1:10" ht="16" x14ac:dyDescent="0.2">
      <c r="A11" s="41"/>
      <c r="B11" s="101"/>
      <c r="C11" s="102"/>
      <c r="D11" s="103" t="b">
        <f t="shared" si="0"/>
        <v>0</v>
      </c>
      <c r="E11" s="99"/>
      <c r="F11" s="100" t="str">
        <f t="shared" si="1"/>
        <v/>
      </c>
      <c r="G11" s="63" t="e">
        <f t="shared" si="2"/>
        <v>#VALUE!</v>
      </c>
      <c r="H11" s="56">
        <f t="shared" si="3"/>
        <v>0</v>
      </c>
      <c r="I11" s="52"/>
    </row>
    <row r="12" spans="1:10" ht="16" x14ac:dyDescent="0.2">
      <c r="A12" s="41"/>
      <c r="B12" s="101"/>
      <c r="C12" s="102"/>
      <c r="D12" s="103" t="b">
        <f t="shared" si="0"/>
        <v>0</v>
      </c>
      <c r="E12" s="104"/>
      <c r="F12" s="100" t="str">
        <f t="shared" si="1"/>
        <v/>
      </c>
      <c r="G12" s="63" t="e">
        <f t="shared" si="2"/>
        <v>#VALUE!</v>
      </c>
      <c r="H12" s="56">
        <f t="shared" si="3"/>
        <v>0</v>
      </c>
      <c r="I12" s="52"/>
    </row>
    <row r="13" spans="1:10" ht="16" x14ac:dyDescent="0.2">
      <c r="A13" s="41"/>
      <c r="B13" s="101"/>
      <c r="C13" s="102"/>
      <c r="D13" s="103" t="b">
        <f t="shared" si="0"/>
        <v>0</v>
      </c>
      <c r="E13" s="99"/>
      <c r="F13" s="100" t="str">
        <f t="shared" si="1"/>
        <v/>
      </c>
      <c r="G13" s="63" t="e">
        <f t="shared" si="2"/>
        <v>#VALUE!</v>
      </c>
      <c r="H13" s="56">
        <f t="shared" si="3"/>
        <v>0</v>
      </c>
      <c r="I13" s="52"/>
    </row>
    <row r="14" spans="1:10" ht="16" x14ac:dyDescent="0.2">
      <c r="A14" s="41"/>
      <c r="B14" s="101"/>
      <c r="C14" s="102"/>
      <c r="D14" s="103" t="b">
        <f t="shared" si="0"/>
        <v>0</v>
      </c>
      <c r="E14" s="99"/>
      <c r="F14" s="100" t="str">
        <f t="shared" si="1"/>
        <v/>
      </c>
      <c r="G14" s="63" t="e">
        <f t="shared" si="2"/>
        <v>#VALUE!</v>
      </c>
      <c r="H14" s="56">
        <f t="shared" si="3"/>
        <v>0</v>
      </c>
      <c r="I14" s="52"/>
    </row>
    <row r="15" spans="1:10" ht="16" x14ac:dyDescent="0.2">
      <c r="A15" s="41"/>
      <c r="B15" s="101"/>
      <c r="C15" s="102"/>
      <c r="D15" s="103" t="b">
        <f t="shared" si="0"/>
        <v>0</v>
      </c>
      <c r="E15" s="99"/>
      <c r="F15" s="100" t="str">
        <f t="shared" si="1"/>
        <v/>
      </c>
      <c r="G15" s="63" t="e">
        <f t="shared" si="2"/>
        <v>#VALUE!</v>
      </c>
      <c r="H15" s="56">
        <f t="shared" si="3"/>
        <v>0</v>
      </c>
      <c r="I15" s="52"/>
    </row>
    <row r="16" spans="1:10" ht="16" x14ac:dyDescent="0.2">
      <c r="A16" s="41"/>
      <c r="B16" s="101"/>
      <c r="C16" s="102"/>
      <c r="D16" s="103" t="b">
        <f t="shared" si="0"/>
        <v>0</v>
      </c>
      <c r="E16" s="99"/>
      <c r="F16" s="100" t="str">
        <f t="shared" si="1"/>
        <v/>
      </c>
      <c r="G16" s="63" t="e">
        <f t="shared" si="2"/>
        <v>#VALUE!</v>
      </c>
      <c r="H16" s="56">
        <f t="shared" si="3"/>
        <v>0</v>
      </c>
      <c r="I16" s="52"/>
    </row>
    <row r="17" spans="1:9" ht="16" x14ac:dyDescent="0.2">
      <c r="A17" s="41"/>
      <c r="B17" s="101"/>
      <c r="C17" s="102"/>
      <c r="D17" s="103" t="b">
        <f t="shared" si="0"/>
        <v>0</v>
      </c>
      <c r="E17" s="99"/>
      <c r="F17" s="100" t="str">
        <f t="shared" si="1"/>
        <v/>
      </c>
      <c r="G17" s="63" t="e">
        <f t="shared" si="2"/>
        <v>#VALUE!</v>
      </c>
      <c r="H17" s="56">
        <f t="shared" si="3"/>
        <v>0</v>
      </c>
      <c r="I17" s="52"/>
    </row>
    <row r="18" spans="1:9" ht="16" x14ac:dyDescent="0.2">
      <c r="A18" s="41"/>
      <c r="B18" s="105"/>
      <c r="C18" s="102"/>
      <c r="D18" s="103" t="b">
        <f t="shared" si="0"/>
        <v>0</v>
      </c>
      <c r="E18" s="99"/>
      <c r="F18" s="100" t="str">
        <f t="shared" si="1"/>
        <v/>
      </c>
      <c r="G18" s="63" t="e">
        <f t="shared" si="2"/>
        <v>#VALUE!</v>
      </c>
      <c r="H18" s="56">
        <f t="shared" si="3"/>
        <v>0</v>
      </c>
      <c r="I18" s="52"/>
    </row>
    <row r="19" spans="1:9" ht="16" x14ac:dyDescent="0.2">
      <c r="A19" s="48"/>
      <c r="B19" s="79" t="s">
        <v>8</v>
      </c>
      <c r="C19" s="80"/>
      <c r="D19" s="81" t="b">
        <f t="shared" ref="D19:D30" si="4">IF(C19="Chem 125","1",IF(C19="Chem 126","1",IF(C19="Chem 130","3",IF(C19="Chem 210","4", IF(C19="Chem 211","1",IF(C19="Chem 215","3",IF(C19="Chem 216","2",IF(C19="Chem 230","3", IF(C19="Chem 245/246/247","4",IF(C19="Chem 260","3",  IF(C19="MCDB 310","3",IF(C19="Chem 351","4",IF(C19="Chem 352","2",IF(C19="Chem 451","4",IF(C19="Chem 452","4",IF(C19="Chem 453","3",IF(C19="BiolChem 415","3", IF(C19="other chemistry",""))))))))))))))))))</f>
        <v>0</v>
      </c>
      <c r="E19" s="82"/>
      <c r="F19" s="83" t="str">
        <f t="shared" si="1"/>
        <v/>
      </c>
      <c r="G19" s="64" t="e">
        <f t="shared" si="2"/>
        <v>#VALUE!</v>
      </c>
      <c r="H19" s="56">
        <f t="shared" si="3"/>
        <v>0</v>
      </c>
      <c r="I19" s="52"/>
    </row>
    <row r="20" spans="1:9" ht="16" x14ac:dyDescent="0.2">
      <c r="A20" s="48"/>
      <c r="B20" s="84"/>
      <c r="C20" s="85"/>
      <c r="D20" s="81" t="b">
        <f t="shared" si="4"/>
        <v>0</v>
      </c>
      <c r="E20" s="82"/>
      <c r="F20" s="83" t="str">
        <f t="shared" si="1"/>
        <v/>
      </c>
      <c r="G20" s="64" t="e">
        <f t="shared" si="2"/>
        <v>#VALUE!</v>
      </c>
      <c r="H20" s="56">
        <f t="shared" si="3"/>
        <v>0</v>
      </c>
      <c r="I20" s="52"/>
    </row>
    <row r="21" spans="1:9" ht="16" x14ac:dyDescent="0.2">
      <c r="A21" s="48"/>
      <c r="B21" s="84"/>
      <c r="C21" s="85"/>
      <c r="D21" s="81" t="b">
        <f t="shared" si="4"/>
        <v>0</v>
      </c>
      <c r="E21" s="82"/>
      <c r="F21" s="83" t="str">
        <f t="shared" si="1"/>
        <v/>
      </c>
      <c r="G21" s="64" t="e">
        <f t="shared" si="2"/>
        <v>#VALUE!</v>
      </c>
      <c r="H21" s="56">
        <f t="shared" si="3"/>
        <v>0</v>
      </c>
      <c r="I21" s="52"/>
    </row>
    <row r="22" spans="1:9" ht="16" x14ac:dyDescent="0.2">
      <c r="A22" s="48"/>
      <c r="B22" s="84"/>
      <c r="C22" s="85"/>
      <c r="D22" s="81" t="b">
        <f t="shared" si="4"/>
        <v>0</v>
      </c>
      <c r="E22" s="82"/>
      <c r="F22" s="83" t="str">
        <f t="shared" si="1"/>
        <v/>
      </c>
      <c r="G22" s="64" t="e">
        <f t="shared" si="2"/>
        <v>#VALUE!</v>
      </c>
      <c r="H22" s="56">
        <f t="shared" si="3"/>
        <v>0</v>
      </c>
      <c r="I22" s="52"/>
    </row>
    <row r="23" spans="1:9" ht="16" x14ac:dyDescent="0.2">
      <c r="A23" s="48"/>
      <c r="B23" s="84"/>
      <c r="C23" s="85"/>
      <c r="D23" s="81" t="b">
        <f t="shared" si="4"/>
        <v>0</v>
      </c>
      <c r="E23" s="82"/>
      <c r="F23" s="83" t="str">
        <f t="shared" si="1"/>
        <v/>
      </c>
      <c r="G23" s="64" t="e">
        <f t="shared" si="2"/>
        <v>#VALUE!</v>
      </c>
      <c r="H23" s="56">
        <f t="shared" si="3"/>
        <v>0</v>
      </c>
      <c r="I23" s="52"/>
    </row>
    <row r="24" spans="1:9" ht="16" x14ac:dyDescent="0.2">
      <c r="A24" s="48"/>
      <c r="B24" s="84"/>
      <c r="C24" s="85"/>
      <c r="D24" s="81" t="b">
        <f t="shared" si="4"/>
        <v>0</v>
      </c>
      <c r="E24" s="82"/>
      <c r="F24" s="83" t="str">
        <f t="shared" si="1"/>
        <v/>
      </c>
      <c r="G24" s="64" t="e">
        <f t="shared" si="2"/>
        <v>#VALUE!</v>
      </c>
      <c r="H24" s="56">
        <f t="shared" si="3"/>
        <v>0</v>
      </c>
      <c r="I24" s="52"/>
    </row>
    <row r="25" spans="1:9" ht="16" x14ac:dyDescent="0.2">
      <c r="A25" s="48"/>
      <c r="B25" s="84"/>
      <c r="C25" s="85"/>
      <c r="D25" s="81" t="b">
        <f t="shared" si="4"/>
        <v>0</v>
      </c>
      <c r="E25" s="82"/>
      <c r="F25" s="83" t="str">
        <f t="shared" si="1"/>
        <v/>
      </c>
      <c r="G25" s="64" t="e">
        <f t="shared" si="2"/>
        <v>#VALUE!</v>
      </c>
      <c r="H25" s="56">
        <f t="shared" si="3"/>
        <v>0</v>
      </c>
      <c r="I25" s="52"/>
    </row>
    <row r="26" spans="1:9" ht="16" x14ac:dyDescent="0.2">
      <c r="A26" s="48"/>
      <c r="B26" s="84"/>
      <c r="C26" s="85"/>
      <c r="D26" s="81" t="b">
        <f t="shared" si="4"/>
        <v>0</v>
      </c>
      <c r="E26" s="82"/>
      <c r="F26" s="83" t="str">
        <f t="shared" si="1"/>
        <v/>
      </c>
      <c r="G26" s="64" t="e">
        <f t="shared" si="2"/>
        <v>#VALUE!</v>
      </c>
      <c r="H26" s="56">
        <f t="shared" si="3"/>
        <v>0</v>
      </c>
      <c r="I26" s="52"/>
    </row>
    <row r="27" spans="1:9" ht="16" x14ac:dyDescent="0.2">
      <c r="A27" s="48"/>
      <c r="B27" s="84"/>
      <c r="C27" s="85"/>
      <c r="D27" s="81" t="b">
        <f t="shared" si="4"/>
        <v>0</v>
      </c>
      <c r="E27" s="82"/>
      <c r="F27" s="83" t="str">
        <f t="shared" si="1"/>
        <v/>
      </c>
      <c r="G27" s="64" t="e">
        <f t="shared" si="2"/>
        <v>#VALUE!</v>
      </c>
      <c r="H27" s="56">
        <f t="shared" si="3"/>
        <v>0</v>
      </c>
      <c r="I27" s="52"/>
    </row>
    <row r="28" spans="1:9" ht="16" x14ac:dyDescent="0.2">
      <c r="A28" s="48"/>
      <c r="B28" s="84"/>
      <c r="C28" s="85"/>
      <c r="D28" s="81" t="b">
        <f t="shared" si="4"/>
        <v>0</v>
      </c>
      <c r="E28" s="82"/>
      <c r="F28" s="83" t="str">
        <f t="shared" si="1"/>
        <v/>
      </c>
      <c r="G28" s="64" t="e">
        <f t="shared" si="2"/>
        <v>#VALUE!</v>
      </c>
      <c r="H28" s="56">
        <f t="shared" si="3"/>
        <v>0</v>
      </c>
      <c r="I28" s="52"/>
    </row>
    <row r="29" spans="1:9" ht="16" x14ac:dyDescent="0.2">
      <c r="A29" s="48"/>
      <c r="B29" s="84"/>
      <c r="C29" s="85"/>
      <c r="D29" s="81" t="b">
        <f t="shared" si="4"/>
        <v>0</v>
      </c>
      <c r="E29" s="82"/>
      <c r="F29" s="83" t="str">
        <f t="shared" si="1"/>
        <v/>
      </c>
      <c r="G29" s="64" t="e">
        <f t="shared" si="2"/>
        <v>#VALUE!</v>
      </c>
      <c r="H29" s="56">
        <f t="shared" si="3"/>
        <v>0</v>
      </c>
      <c r="I29" s="52"/>
    </row>
    <row r="30" spans="1:9" ht="16" x14ac:dyDescent="0.2">
      <c r="A30" s="48"/>
      <c r="B30" s="86"/>
      <c r="C30" s="85"/>
      <c r="D30" s="81" t="b">
        <f t="shared" si="4"/>
        <v>0</v>
      </c>
      <c r="E30" s="82"/>
      <c r="F30" s="83" t="str">
        <f t="shared" si="1"/>
        <v/>
      </c>
      <c r="G30" s="64" t="e">
        <f t="shared" si="2"/>
        <v>#VALUE!</v>
      </c>
      <c r="H30" s="56">
        <f t="shared" si="3"/>
        <v>0</v>
      </c>
      <c r="I30" s="52"/>
    </row>
    <row r="31" spans="1:9" ht="16" x14ac:dyDescent="0.2">
      <c r="A31" s="48"/>
      <c r="B31" s="87" t="s">
        <v>15</v>
      </c>
      <c r="C31" s="88"/>
      <c r="D31" s="89" t="b">
        <f t="shared" ref="D31:D36" si="5">IF(C31="Physics 125","4",IF(C31="Physics 127","1", IF(C31="Physics 126","4", IF(C31="Physics 128","1", IF(C31="Physics 135","4", IF(C31="Physics 136","1", IF(C31="Physics 235","4", IF(C31="Physics 236","1", IF(C31="Physics 140","4", IF(C31="Physics 141","1", IF(C31="Physics 240","4", IF(C31="Physics 241","1", IF(C31="other Physics","")))))))))))))</f>
        <v>0</v>
      </c>
      <c r="E31" s="90"/>
      <c r="F31" s="91" t="str">
        <f t="shared" si="1"/>
        <v/>
      </c>
      <c r="G31" s="65" t="e">
        <f t="shared" si="2"/>
        <v>#VALUE!</v>
      </c>
      <c r="H31" s="56">
        <f t="shared" si="3"/>
        <v>0</v>
      </c>
      <c r="I31" s="52"/>
    </row>
    <row r="32" spans="1:9" ht="16" x14ac:dyDescent="0.2">
      <c r="A32" s="48"/>
      <c r="B32" s="92"/>
      <c r="C32" s="93"/>
      <c r="D32" s="89" t="b">
        <f t="shared" si="5"/>
        <v>0</v>
      </c>
      <c r="E32" s="90"/>
      <c r="F32" s="91" t="str">
        <f t="shared" si="1"/>
        <v/>
      </c>
      <c r="G32" s="65" t="e">
        <f t="shared" si="2"/>
        <v>#VALUE!</v>
      </c>
      <c r="H32" s="56">
        <f t="shared" si="3"/>
        <v>0</v>
      </c>
      <c r="I32" s="52"/>
    </row>
    <row r="33" spans="1:9" ht="16" x14ac:dyDescent="0.2">
      <c r="A33" s="48"/>
      <c r="B33" s="92"/>
      <c r="C33" s="93"/>
      <c r="D33" s="94" t="b">
        <f t="shared" si="5"/>
        <v>0</v>
      </c>
      <c r="E33" s="90"/>
      <c r="F33" s="91" t="str">
        <f t="shared" si="1"/>
        <v/>
      </c>
      <c r="G33" s="65" t="e">
        <f t="shared" si="2"/>
        <v>#VALUE!</v>
      </c>
      <c r="H33" s="56">
        <f t="shared" si="3"/>
        <v>0</v>
      </c>
      <c r="I33" s="52"/>
    </row>
    <row r="34" spans="1:9" ht="16" x14ac:dyDescent="0.2">
      <c r="A34" s="48"/>
      <c r="B34" s="95"/>
      <c r="C34" s="93"/>
      <c r="D34" s="94" t="b">
        <f t="shared" si="5"/>
        <v>0</v>
      </c>
      <c r="E34" s="90"/>
      <c r="F34" s="91" t="str">
        <f t="shared" si="1"/>
        <v/>
      </c>
      <c r="G34" s="65" t="e">
        <f t="shared" si="2"/>
        <v>#VALUE!</v>
      </c>
      <c r="H34" s="56">
        <f t="shared" si="3"/>
        <v>0</v>
      </c>
      <c r="I34" s="52"/>
    </row>
    <row r="35" spans="1:9" ht="16" x14ac:dyDescent="0.2">
      <c r="A35" s="48"/>
      <c r="B35" s="95"/>
      <c r="C35" s="93"/>
      <c r="D35" s="94" t="b">
        <f t="shared" si="5"/>
        <v>0</v>
      </c>
      <c r="E35" s="90"/>
      <c r="F35" s="91" t="str">
        <f t="shared" si="1"/>
        <v/>
      </c>
      <c r="G35" s="65" t="e">
        <f t="shared" si="2"/>
        <v>#VALUE!</v>
      </c>
      <c r="H35" s="56">
        <f t="shared" si="3"/>
        <v>0</v>
      </c>
      <c r="I35" s="52"/>
    </row>
    <row r="36" spans="1:9" ht="16" x14ac:dyDescent="0.2">
      <c r="A36" s="48"/>
      <c r="B36" s="96"/>
      <c r="C36" s="93"/>
      <c r="D36" s="94" t="b">
        <f t="shared" si="5"/>
        <v>0</v>
      </c>
      <c r="E36" s="90"/>
      <c r="F36" s="91" t="str">
        <f t="shared" si="1"/>
        <v/>
      </c>
      <c r="G36" s="65" t="e">
        <f t="shared" si="2"/>
        <v>#VALUE!</v>
      </c>
      <c r="H36" s="56">
        <f t="shared" si="3"/>
        <v>0</v>
      </c>
      <c r="I36" s="52"/>
    </row>
    <row r="37" spans="1:9" ht="16" x14ac:dyDescent="0.2">
      <c r="A37" s="49"/>
      <c r="B37" s="50"/>
      <c r="C37" s="49"/>
      <c r="D37" s="49"/>
      <c r="E37" s="49"/>
      <c r="F37" s="49"/>
      <c r="G37" s="49"/>
      <c r="H37" s="57"/>
      <c r="I37" s="52"/>
    </row>
  </sheetData>
  <sheetProtection insertRows="0"/>
  <mergeCells count="1">
    <mergeCell ref="B2:C3"/>
  </mergeCells>
  <dataValidations count="4">
    <dataValidation type="list" allowBlank="1" showInputMessage="1" showErrorMessage="1" sqref="E6:E36" xr:uid="{00000000-0002-0000-0200-000000000000}">
      <formula1>"A+, A,A-, B+, B, B-, C+, C, C-, D+, D, D-, E, no grade"</formula1>
    </dataValidation>
    <dataValidation type="list" allowBlank="1" showInputMessage="1" showErrorMessage="1" sqref="C31:C36" xr:uid="{00000000-0002-0000-0200-000001000000}">
      <formula1>"Physics 125, Physics 127, Physics 126, Physics 128, Physics 135, Physics 136, Physics 235, Physics 236, Physics 140, Physics 141, Physics 240, Physics 241, other Physics"</formula1>
    </dataValidation>
    <dataValidation type="list" allowBlank="1" showInputMessage="1" showErrorMessage="1" sqref="C19:C30" xr:uid="{00000000-0002-0000-0200-000002000000}">
      <formula1>"Chem 125, Chem 126, Chem 130, Chem 210, Chem 211, Chem 215, Chem 216, Chem 230, Chem 245/246/247, Chem 260, Chem 351, Chem 352, Chem 451, Chem 452, Chem 453, MCDB 310, BiolChem 415, other chemistry"</formula1>
    </dataValidation>
    <dataValidation type="list" allowBlank="1" showInputMessage="1" showErrorMessage="1" sqref="C6:C18" xr:uid="{00000000-0002-0000-0200-000003000000}">
      <formula1>"Bio 171,Bio 172,Bio 173,Bio 205,Bio 207,Bio 222,Bio 225,Bio 226,Bio 252,Bio 305,Bio 541,Chem 352,EEB 341,MCDB 306,MCDB 307,MCDB 308,MCDB 427,MCDB 428,MCDB 429,Medadm 403,Micrbiol 301,Micrbiol 350,Physiology 201,Physiology 404,Physiology 502,other Biology"</formula1>
    </dataValidation>
  </dataValidation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MD</vt:lpstr>
      <vt:lpstr>DO</vt:lpstr>
      <vt:lpstr>DDS,DMD</vt:lpstr>
      <vt:lpstr>'DDS,DMD'!Print_Area</vt:lpstr>
      <vt:lpstr>DO!Print_Area</vt:lpstr>
      <vt:lpstr>MD!Print_Area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Chervin</dc:creator>
  <cp:keywords>October 2011 version</cp:keywords>
  <cp:lastModifiedBy>Microsoft Office User</cp:lastModifiedBy>
  <cp:lastPrinted>2015-09-15T04:11:02Z</cp:lastPrinted>
  <dcterms:created xsi:type="dcterms:W3CDTF">2011-05-04T18:59:44Z</dcterms:created>
  <dcterms:modified xsi:type="dcterms:W3CDTF">2021-09-08T19:02:23Z</dcterms:modified>
</cp:coreProperties>
</file>